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3. 가정국\5. 공문\"/>
    </mc:Choice>
  </mc:AlternateContent>
  <bookViews>
    <workbookView xWindow="0" yWindow="0" windowWidth="24675" windowHeight="12000" firstSheet="2" activeTab="2"/>
  </bookViews>
  <sheets>
    <sheet name="Sheet1 (3)" sheetId="5" state="hidden" r:id="rId1"/>
    <sheet name="Sheet1 (2)" sheetId="3" state="hidden" r:id="rId2"/>
    <sheet name="Sheet1" sheetId="10" r:id="rId3"/>
  </sheets>
  <definedNames>
    <definedName name="_xlnm._FilterDatabase" localSheetId="1" hidden="1">'Sheet1 (2)'!$A$2:$M$25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7" i="10" l="1"/>
  <c r="Y27" i="10"/>
  <c r="X27" i="10"/>
  <c r="W27" i="10"/>
  <c r="V27" i="10"/>
  <c r="U27" i="10"/>
  <c r="T27" i="10"/>
  <c r="S27" i="10"/>
  <c r="R27" i="10"/>
  <c r="O27" i="10"/>
  <c r="N27" i="10"/>
  <c r="M27" i="10"/>
  <c r="L27" i="10"/>
  <c r="K27" i="10"/>
  <c r="J27" i="10"/>
  <c r="I27" i="10"/>
  <c r="H27" i="10"/>
  <c r="G27" i="10"/>
  <c r="Z21" i="10"/>
  <c r="Y21" i="10"/>
  <c r="X21" i="10"/>
  <c r="W21" i="10"/>
  <c r="V21" i="10"/>
  <c r="U21" i="10"/>
  <c r="T21" i="10"/>
  <c r="S21" i="10"/>
  <c r="R21" i="10"/>
  <c r="O21" i="10"/>
  <c r="N21" i="10"/>
  <c r="M21" i="10"/>
  <c r="L21" i="10"/>
  <c r="K21" i="10"/>
  <c r="J21" i="10"/>
  <c r="I21" i="10"/>
  <c r="H21" i="10"/>
  <c r="G21" i="10"/>
  <c r="Z17" i="10"/>
  <c r="Y17" i="10"/>
  <c r="X17" i="10"/>
  <c r="W17" i="10"/>
  <c r="V17" i="10"/>
  <c r="U17" i="10"/>
  <c r="T17" i="10"/>
  <c r="S17" i="10"/>
  <c r="R17" i="10"/>
  <c r="Q17" i="10"/>
  <c r="O17" i="10"/>
  <c r="N17" i="10"/>
  <c r="M17" i="10"/>
  <c r="L17" i="10"/>
  <c r="K17" i="10"/>
  <c r="J17" i="10"/>
  <c r="I17" i="10"/>
  <c r="H17" i="10"/>
  <c r="G17" i="10"/>
  <c r="F17" i="10"/>
  <c r="E17" i="10"/>
  <c r="Z12" i="10"/>
  <c r="Y12" i="10"/>
  <c r="X12" i="10"/>
  <c r="W12" i="10"/>
  <c r="V12" i="10"/>
  <c r="U12" i="10"/>
  <c r="T12" i="10"/>
  <c r="S12" i="10"/>
  <c r="R12" i="10"/>
  <c r="Q12" i="10"/>
  <c r="O12" i="10"/>
  <c r="N12" i="10"/>
  <c r="M12" i="10"/>
  <c r="L12" i="10"/>
  <c r="K12" i="10"/>
  <c r="J12" i="10"/>
  <c r="I12" i="10"/>
  <c r="H12" i="10"/>
  <c r="G12" i="10"/>
  <c r="F12" i="10"/>
  <c r="E12" i="10"/>
  <c r="Z33" i="10" l="1"/>
  <c r="Y33" i="10"/>
  <c r="X33" i="10"/>
  <c r="W33" i="10"/>
  <c r="V33" i="10"/>
  <c r="U33" i="10"/>
  <c r="T33" i="10"/>
  <c r="S33" i="10"/>
  <c r="R33" i="10"/>
  <c r="Q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Q27" i="10"/>
  <c r="F27" i="10"/>
  <c r="E27" i="10"/>
  <c r="D27" i="10"/>
  <c r="Q21" i="10"/>
  <c r="F21" i="10"/>
  <c r="E21" i="10"/>
  <c r="D21" i="10"/>
  <c r="D17" i="10"/>
  <c r="D12" i="10"/>
  <c r="E34" i="10" l="1"/>
  <c r="S34" i="10"/>
  <c r="W34" i="10"/>
  <c r="F34" i="10"/>
  <c r="J34" i="10"/>
  <c r="N34" i="10"/>
  <c r="M34" i="10"/>
  <c r="Z34" i="10"/>
  <c r="G34" i="10"/>
  <c r="K34" i="10"/>
  <c r="O34" i="10"/>
  <c r="T34" i="10"/>
  <c r="X34" i="10"/>
  <c r="I34" i="10"/>
  <c r="R34" i="10"/>
  <c r="R35" i="10" s="1"/>
  <c r="V34" i="10"/>
  <c r="Q34" i="10"/>
  <c r="U34" i="10"/>
  <c r="Y34" i="10"/>
  <c r="D34" i="10"/>
  <c r="H34" i="10"/>
  <c r="L34" i="10"/>
  <c r="V35" i="10" l="1"/>
  <c r="K35" i="10"/>
  <c r="I35" i="10"/>
  <c r="Q35" i="10"/>
  <c r="G35" i="10" l="1"/>
  <c r="T35" i="10"/>
  <c r="D35" i="10"/>
  <c r="E35" i="10"/>
  <c r="H26" i="3"/>
  <c r="E26" i="3"/>
  <c r="D26" i="3"/>
  <c r="F26" i="3" s="1"/>
  <c r="C26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I11" i="3"/>
  <c r="J11" i="3"/>
  <c r="I18" i="3"/>
  <c r="I4" i="3"/>
  <c r="K4" i="3" s="1"/>
  <c r="K26" i="3" s="1"/>
  <c r="I26" i="3"/>
  <c r="F20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J5" i="3"/>
  <c r="J6" i="3"/>
  <c r="J7" i="3"/>
  <c r="J8" i="3"/>
  <c r="J9" i="3"/>
  <c r="J10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1" i="3"/>
  <c r="F22" i="3"/>
  <c r="F23" i="3"/>
  <c r="F24" i="3"/>
  <c r="F25" i="3"/>
  <c r="F3" i="3"/>
  <c r="J3" i="3"/>
  <c r="K3" i="3"/>
  <c r="G26" i="3"/>
  <c r="M5" i="3" l="1"/>
  <c r="M21" i="3"/>
  <c r="M23" i="3"/>
  <c r="M10" i="3"/>
  <c r="M3" i="3"/>
  <c r="M12" i="3"/>
  <c r="M13" i="3"/>
  <c r="M20" i="3"/>
  <c r="M19" i="3"/>
  <c r="M9" i="3"/>
  <c r="M25" i="3"/>
  <c r="M8" i="3"/>
  <c r="M14" i="3"/>
  <c r="M11" i="3"/>
  <c r="M16" i="3"/>
  <c r="M7" i="3"/>
  <c r="M18" i="3"/>
  <c r="M24" i="3"/>
  <c r="M17" i="3"/>
  <c r="M15" i="3"/>
  <c r="M6" i="3"/>
  <c r="M22" i="3"/>
  <c r="M4" i="3"/>
  <c r="J26" i="3"/>
  <c r="J4" i="3"/>
</calcChain>
</file>

<file path=xl/sharedStrings.xml><?xml version="1.0" encoding="utf-8"?>
<sst xmlns="http://schemas.openxmlformats.org/spreadsheetml/2006/main" count="160" uniqueCount="102">
  <si>
    <t xml:space="preserve"> 교구</t>
    <phoneticPr fontId="2" type="noConversion"/>
  </si>
  <si>
    <t>횟수</t>
    <phoneticPr fontId="2" type="noConversion"/>
  </si>
  <si>
    <t>시군구 목표</t>
    <phoneticPr fontId="2" type="noConversion"/>
  </si>
  <si>
    <t>예상인원</t>
    <phoneticPr fontId="2" type="noConversion"/>
  </si>
  <si>
    <t>본부</t>
    <phoneticPr fontId="2" type="noConversion"/>
  </si>
  <si>
    <t>서울서부</t>
    <phoneticPr fontId="2" type="noConversion"/>
  </si>
  <si>
    <t>서울북부</t>
    <phoneticPr fontId="2" type="noConversion"/>
  </si>
  <si>
    <t>서울동부</t>
    <phoneticPr fontId="2" type="noConversion"/>
  </si>
  <si>
    <t>서울남부</t>
    <phoneticPr fontId="2" type="noConversion"/>
  </si>
  <si>
    <t>인천</t>
    <phoneticPr fontId="2" type="noConversion"/>
  </si>
  <si>
    <t>경기북부</t>
    <phoneticPr fontId="2" type="noConversion"/>
  </si>
  <si>
    <t>청심</t>
    <phoneticPr fontId="2" type="noConversion"/>
  </si>
  <si>
    <t>경기남부</t>
    <phoneticPr fontId="2" type="noConversion"/>
  </si>
  <si>
    <t>강원</t>
    <phoneticPr fontId="2" type="noConversion"/>
  </si>
  <si>
    <t>충북</t>
    <phoneticPr fontId="2" type="noConversion"/>
  </si>
  <si>
    <t>대전</t>
    <phoneticPr fontId="2" type="noConversion"/>
  </si>
  <si>
    <t>충남</t>
    <phoneticPr fontId="2" type="noConversion"/>
  </si>
  <si>
    <t>전북</t>
    <phoneticPr fontId="2" type="noConversion"/>
  </si>
  <si>
    <t>광주</t>
    <phoneticPr fontId="2" type="noConversion"/>
  </si>
  <si>
    <t>전남</t>
    <phoneticPr fontId="2" type="noConversion"/>
  </si>
  <si>
    <t>해양</t>
    <phoneticPr fontId="2" type="noConversion"/>
  </si>
  <si>
    <t>대구</t>
    <phoneticPr fontId="2" type="noConversion"/>
  </si>
  <si>
    <t>경북</t>
    <phoneticPr fontId="2" type="noConversion"/>
  </si>
  <si>
    <t>경남</t>
    <phoneticPr fontId="2" type="noConversion"/>
  </si>
  <si>
    <t>부산</t>
    <phoneticPr fontId="2" type="noConversion"/>
  </si>
  <si>
    <t>울산</t>
    <phoneticPr fontId="2" type="noConversion"/>
  </si>
  <si>
    <t>제주</t>
    <phoneticPr fontId="2" type="noConversion"/>
  </si>
  <si>
    <t>순</t>
    <phoneticPr fontId="2" type="noConversion"/>
  </si>
  <si>
    <t xml:space="preserve"> 총예산</t>
    <phoneticPr fontId="2" type="noConversion"/>
  </si>
  <si>
    <t>협회지원예산</t>
    <phoneticPr fontId="2" type="noConversion"/>
  </si>
  <si>
    <t>합계</t>
    <phoneticPr fontId="2" type="noConversion"/>
  </si>
  <si>
    <t>목표대비율(%)</t>
    <phoneticPr fontId="2" type="noConversion"/>
  </si>
  <si>
    <t xml:space="preserve">     시군구 전진대회 준비 현황 ver.4               </t>
    <phoneticPr fontId="2" type="noConversion"/>
  </si>
  <si>
    <t>협회예산지원율</t>
    <phoneticPr fontId="2" type="noConversion"/>
  </si>
  <si>
    <t>1인협회지원 평균</t>
    <phoneticPr fontId="2" type="noConversion"/>
  </si>
  <si>
    <t>외연확대 및 교회성장방안</t>
    <phoneticPr fontId="2" type="noConversion"/>
  </si>
  <si>
    <t>예산 적절성</t>
    <phoneticPr fontId="2" type="noConversion"/>
  </si>
  <si>
    <t>O</t>
  </si>
  <si>
    <t>O　</t>
  </si>
  <si>
    <t>X</t>
  </si>
  <si>
    <t>청심특별</t>
  </si>
  <si>
    <t>강원</t>
  </si>
  <si>
    <t>충북</t>
  </si>
  <si>
    <t>광주</t>
  </si>
  <si>
    <t>대구</t>
  </si>
  <si>
    <t>경북</t>
  </si>
  <si>
    <t>울산</t>
  </si>
  <si>
    <t>본부</t>
  </si>
  <si>
    <t>서울동부</t>
  </si>
  <si>
    <t>서울서부</t>
  </si>
  <si>
    <t>서울남부</t>
  </si>
  <si>
    <t>서울북부</t>
  </si>
  <si>
    <t>인천</t>
  </si>
  <si>
    <t>경기북부</t>
  </si>
  <si>
    <t>경기남부</t>
  </si>
  <si>
    <t>대전</t>
  </si>
  <si>
    <t>충남</t>
  </si>
  <si>
    <t>전북</t>
  </si>
  <si>
    <t>전남</t>
  </si>
  <si>
    <t>해양</t>
  </si>
  <si>
    <t>경남</t>
  </si>
  <si>
    <t>부산</t>
  </si>
  <si>
    <t>후보자</t>
    <phoneticPr fontId="2" type="noConversion"/>
  </si>
  <si>
    <t>교류자</t>
    <phoneticPr fontId="2" type="noConversion"/>
  </si>
  <si>
    <t>남</t>
    <phoneticPr fontId="2" type="noConversion"/>
  </si>
  <si>
    <t>여</t>
    <phoneticPr fontId="2" type="noConversion"/>
  </si>
  <si>
    <t>남</t>
    <phoneticPr fontId="2" type="noConversion"/>
  </si>
  <si>
    <t>2세</t>
    <phoneticPr fontId="2" type="noConversion"/>
  </si>
  <si>
    <t>1세</t>
    <phoneticPr fontId="2" type="noConversion"/>
  </si>
  <si>
    <t>후보자</t>
    <phoneticPr fontId="2" type="noConversion"/>
  </si>
  <si>
    <t>남</t>
    <phoneticPr fontId="2" type="noConversion"/>
  </si>
  <si>
    <t>여</t>
    <phoneticPr fontId="2" type="noConversion"/>
  </si>
  <si>
    <t>1지구</t>
    <phoneticPr fontId="2" type="noConversion"/>
  </si>
  <si>
    <t>교구</t>
    <phoneticPr fontId="2" type="noConversion"/>
  </si>
  <si>
    <t>지구</t>
    <phoneticPr fontId="2" type="noConversion"/>
  </si>
  <si>
    <t>2지구</t>
    <phoneticPr fontId="2" type="noConversion"/>
  </si>
  <si>
    <t>3지구</t>
    <phoneticPr fontId="2" type="noConversion"/>
  </si>
  <si>
    <t>4지구</t>
    <phoneticPr fontId="2" type="noConversion"/>
  </si>
  <si>
    <t>5지구</t>
    <phoneticPr fontId="2" type="noConversion"/>
  </si>
  <si>
    <t>상대확정자(약혼)</t>
    <phoneticPr fontId="2" type="noConversion"/>
  </si>
  <si>
    <t>2세 축복목표(명)</t>
    <phoneticPr fontId="2" type="noConversion"/>
  </si>
  <si>
    <t>1세 축복
목표(명)</t>
    <phoneticPr fontId="2" type="noConversion"/>
  </si>
  <si>
    <t>매칭 확정</t>
    <phoneticPr fontId="2" type="noConversion"/>
  </si>
  <si>
    <t>약혼 확정</t>
    <phoneticPr fontId="2" type="noConversion"/>
  </si>
  <si>
    <t>제주</t>
    <phoneticPr fontId="2" type="noConversion"/>
  </si>
  <si>
    <t xml:space="preserve">  &lt; 축복준비현황 통계 &gt;</t>
    <phoneticPr fontId="2" type="noConversion"/>
  </si>
  <si>
    <t>인원(합계)</t>
    <phoneticPr fontId="2" type="noConversion"/>
  </si>
  <si>
    <t>1지구 소계</t>
    <phoneticPr fontId="2" type="noConversion"/>
  </si>
  <si>
    <t>2지구 소계</t>
    <phoneticPr fontId="2" type="noConversion"/>
  </si>
  <si>
    <t>3지구 소계</t>
    <phoneticPr fontId="2" type="noConversion"/>
  </si>
  <si>
    <t>4지구 소계</t>
    <phoneticPr fontId="2" type="noConversion"/>
  </si>
  <si>
    <t>5지구 소계</t>
    <phoneticPr fontId="2" type="noConversion"/>
  </si>
  <si>
    <t>한-한</t>
    <phoneticPr fontId="2" type="noConversion"/>
  </si>
  <si>
    <t>한-일</t>
    <phoneticPr fontId="2" type="noConversion"/>
  </si>
  <si>
    <t>일-한</t>
    <phoneticPr fontId="2" type="noConversion"/>
  </si>
  <si>
    <t>한-제3국</t>
    <phoneticPr fontId="2" type="noConversion"/>
  </si>
  <si>
    <t>제3국-한</t>
    <phoneticPr fontId="2" type="noConversion"/>
  </si>
  <si>
    <t>축복예비후보자
(브라이덜
희망자 포함)</t>
    <phoneticPr fontId="2" type="noConversion"/>
  </si>
  <si>
    <t>비 고</t>
    <phoneticPr fontId="2" type="noConversion"/>
  </si>
  <si>
    <t>비 고</t>
    <phoneticPr fontId="2" type="noConversion"/>
  </si>
  <si>
    <t>2018. 03. 18 기준</t>
    <phoneticPr fontId="2" type="noConversion"/>
  </si>
  <si>
    <t xml:space="preserve">  *  축복준비현황 양식 용어 정리 (작성시 참조)
가. 2세
 1. 후보자 : 교회관리시스템에 축복신청서를 교회 접수한 사람
 2. 교류자 : 후보자로서 부모 교류 또는 가정교류를 하고 있는 사람
 3. 매칭확정 : 교류자 중 약혼서약식을 진행하지 않았지만 축복에 참석하기로 한 사람
 4. 약혼확정 : 약혼서약식을 완료한 사람(국가별로 파악할 수 있도록 포함)
나. 1세
 1. 후보자 : 2세와 동일
 2. 축복예비후보자 : 교회관리시스템의 가정국 심사를 완료 한 사람
 3. 상대확정자 : 교류 확정이 되어 약혼서약식 및 문화체험을 기다리고 있거나, 약혼서약식 및 문화체험에 참석한 사람(국가별로 파악할 수 있도록 포함)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</si>
</sst>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1" fontId="4" fillId="3" borderId="1" xfId="1" applyFont="1" applyFill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/>
    </xf>
    <xf numFmtId="41" fontId="6" fillId="3" borderId="1" xfId="1" applyFont="1" applyFill="1" applyBorder="1" applyAlignment="1">
      <alignment horizontal="center" vertical="center" wrapText="1" readingOrder="1"/>
    </xf>
    <xf numFmtId="41" fontId="7" fillId="3" borderId="1" xfId="1" applyFont="1" applyFill="1" applyBorder="1" applyAlignment="1">
      <alignment horizontal="center" vertical="center" wrapText="1" readingOrder="1"/>
    </xf>
    <xf numFmtId="41" fontId="0" fillId="0" borderId="1" xfId="0" applyNumberFormat="1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41" fontId="4" fillId="3" borderId="1" xfId="1" applyFont="1" applyFill="1" applyBorder="1">
      <alignment vertical="center"/>
    </xf>
    <xf numFmtId="0" fontId="8" fillId="4" borderId="1" xfId="0" applyFont="1" applyFill="1" applyBorder="1" applyAlignment="1">
      <alignment horizontal="center" vertical="center"/>
    </xf>
    <xf numFmtId="41" fontId="8" fillId="4" borderId="1" xfId="1" applyFont="1" applyFill="1" applyBorder="1">
      <alignment vertical="center"/>
    </xf>
    <xf numFmtId="2" fontId="8" fillId="4" borderId="1" xfId="0" applyNumberFormat="1" applyFont="1" applyFill="1" applyBorder="1" applyAlignment="1">
      <alignment horizontal="center" vertical="center"/>
    </xf>
    <xf numFmtId="41" fontId="8" fillId="4" borderId="1" xfId="0" applyNumberFormat="1" applyFont="1" applyFill="1" applyBorder="1">
      <alignment vertical="center"/>
    </xf>
    <xf numFmtId="41" fontId="8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9" fillId="5" borderId="3" xfId="0" applyFont="1" applyFill="1" applyBorder="1" applyAlignment="1">
      <alignment horizontal="center" vertical="center" wrapText="1" readingOrder="1"/>
    </xf>
    <xf numFmtId="41" fontId="4" fillId="3" borderId="0" xfId="1" applyFon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6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0" fillId="4" borderId="1" xfId="0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3" fillId="6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'Sheet1 (3)'!$B$3:$B$25</c:f>
              <c:strCache>
                <c:ptCount val="23"/>
                <c:pt idx="0">
                  <c:v>본부</c:v>
                </c:pt>
                <c:pt idx="1">
                  <c:v>서울서부</c:v>
                </c:pt>
                <c:pt idx="2">
                  <c:v>서울북부</c:v>
                </c:pt>
                <c:pt idx="3">
                  <c:v>서울동부</c:v>
                </c:pt>
                <c:pt idx="4">
                  <c:v>서울남부</c:v>
                </c:pt>
                <c:pt idx="5">
                  <c:v>인천</c:v>
                </c:pt>
                <c:pt idx="6">
                  <c:v>경기북부</c:v>
                </c:pt>
                <c:pt idx="7">
                  <c:v>청심</c:v>
                </c:pt>
                <c:pt idx="8">
                  <c:v>경기남부</c:v>
                </c:pt>
                <c:pt idx="9">
                  <c:v>강원</c:v>
                </c:pt>
                <c:pt idx="10">
                  <c:v>충북</c:v>
                </c:pt>
                <c:pt idx="11">
                  <c:v>대전</c:v>
                </c:pt>
                <c:pt idx="12">
                  <c:v>충남</c:v>
                </c:pt>
                <c:pt idx="13">
                  <c:v>전북</c:v>
                </c:pt>
                <c:pt idx="14">
                  <c:v>광주</c:v>
                </c:pt>
                <c:pt idx="15">
                  <c:v>전남</c:v>
                </c:pt>
                <c:pt idx="16">
                  <c:v>해양</c:v>
                </c:pt>
                <c:pt idx="17">
                  <c:v>대구</c:v>
                </c:pt>
                <c:pt idx="18">
                  <c:v>경북</c:v>
                </c:pt>
                <c:pt idx="19">
                  <c:v>경남</c:v>
                </c:pt>
                <c:pt idx="20">
                  <c:v>부산</c:v>
                </c:pt>
                <c:pt idx="21">
                  <c:v>울산</c:v>
                </c:pt>
                <c:pt idx="22">
                  <c:v>제주</c:v>
                </c:pt>
              </c:strCache>
            </c:strRef>
          </c:cat>
          <c:val>
            <c:numRef>
              <c:f>'Sheet1 (3)'!$C$3:$C$25</c:f>
              <c:numCache>
                <c:formatCode>General</c:formatCode>
                <c:ptCount val="23"/>
                <c:pt idx="0">
                  <c:v>30</c:v>
                </c:pt>
                <c:pt idx="1">
                  <c:v>33.33</c:v>
                </c:pt>
                <c:pt idx="2">
                  <c:v>28.72</c:v>
                </c:pt>
                <c:pt idx="3">
                  <c:v>30.22</c:v>
                </c:pt>
                <c:pt idx="4">
                  <c:v>29.74</c:v>
                </c:pt>
                <c:pt idx="5">
                  <c:v>26.25</c:v>
                </c:pt>
                <c:pt idx="6">
                  <c:v>100</c:v>
                </c:pt>
                <c:pt idx="7">
                  <c:v>11.21</c:v>
                </c:pt>
                <c:pt idx="8">
                  <c:v>30</c:v>
                </c:pt>
                <c:pt idx="9">
                  <c:v>31.22</c:v>
                </c:pt>
                <c:pt idx="10">
                  <c:v>30</c:v>
                </c:pt>
                <c:pt idx="11">
                  <c:v>30</c:v>
                </c:pt>
                <c:pt idx="12">
                  <c:v>28.81</c:v>
                </c:pt>
                <c:pt idx="13">
                  <c:v>32.76</c:v>
                </c:pt>
                <c:pt idx="14">
                  <c:v>29.91</c:v>
                </c:pt>
                <c:pt idx="15">
                  <c:v>32.4</c:v>
                </c:pt>
                <c:pt idx="16">
                  <c:v>30.1</c:v>
                </c:pt>
                <c:pt idx="17">
                  <c:v>42.38</c:v>
                </c:pt>
                <c:pt idx="18">
                  <c:v>31.76</c:v>
                </c:pt>
                <c:pt idx="19">
                  <c:v>30</c:v>
                </c:pt>
                <c:pt idx="20">
                  <c:v>100</c:v>
                </c:pt>
                <c:pt idx="21">
                  <c:v>30</c:v>
                </c:pt>
                <c:pt idx="22">
                  <c:v>8.7799999999999994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12-9C40-93DE-7B5189DC5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1183373152"/>
        <c:axId val="-1183371520"/>
      </c:barChart>
      <c:catAx>
        <c:axId val="-118337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183371520"/>
        <c:crosses val="autoZero"/>
        <c:auto val="1"/>
        <c:lblAlgn val="ctr"/>
        <c:lblOffset val="100"/>
        <c:noMultiLvlLbl val="0"/>
      </c:catAx>
      <c:valAx>
        <c:axId val="-118337152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18337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623887</xdr:colOff>
      <xdr:row>10</xdr:row>
      <xdr:rowOff>47625</xdr:rowOff>
    </xdr:from>
    <xdr:to>
      <xdr:col>15</xdr:col>
      <xdr:colOff>180975</xdr:colOff>
      <xdr:row>23</xdr:row>
      <xdr:rowOff>66675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6"/>
  <sheetViews>
    <sheetView workbookViewId="0">
      <selection activeCell="T5" sqref="T5"/>
    </sheetView>
  </sheetViews>
  <sheetFormatPr defaultRowHeight="16.5"/>
  <sheetData>
    <row r="1" spans="1:3" ht="20.25">
      <c r="A1" s="38" t="s">
        <v>32</v>
      </c>
      <c r="B1" s="38"/>
      <c r="C1" s="38"/>
    </row>
    <row r="2" spans="1:3">
      <c r="A2" s="2" t="s">
        <v>27</v>
      </c>
      <c r="B2" s="2" t="s">
        <v>0</v>
      </c>
      <c r="C2" s="2"/>
    </row>
    <row r="3" spans="1:3">
      <c r="A3" s="5">
        <v>1</v>
      </c>
      <c r="B3" s="5" t="s">
        <v>4</v>
      </c>
      <c r="C3" s="5">
        <v>30</v>
      </c>
    </row>
    <row r="4" spans="1:3" s="13" customFormat="1">
      <c r="A4" s="11">
        <v>2</v>
      </c>
      <c r="B4" s="11" t="s">
        <v>5</v>
      </c>
      <c r="C4" s="11">
        <v>33.33</v>
      </c>
    </row>
    <row r="5" spans="1:3" s="13" customFormat="1">
      <c r="A5" s="11">
        <v>3</v>
      </c>
      <c r="B5" s="11" t="s">
        <v>6</v>
      </c>
      <c r="C5" s="11">
        <v>28.72</v>
      </c>
    </row>
    <row r="6" spans="1:3" s="13" customFormat="1">
      <c r="A6" s="11">
        <v>4</v>
      </c>
      <c r="B6" s="11" t="s">
        <v>7</v>
      </c>
      <c r="C6" s="11">
        <v>30.22</v>
      </c>
    </row>
    <row r="7" spans="1:3" s="13" customFormat="1">
      <c r="A7" s="11">
        <v>5</v>
      </c>
      <c r="B7" s="11" t="s">
        <v>8</v>
      </c>
      <c r="C7" s="11">
        <v>29.74</v>
      </c>
    </row>
    <row r="8" spans="1:3" s="13" customFormat="1">
      <c r="A8" s="11">
        <v>6</v>
      </c>
      <c r="B8" s="11" t="s">
        <v>9</v>
      </c>
      <c r="C8" s="11">
        <v>26.25</v>
      </c>
    </row>
    <row r="9" spans="1:3" s="13" customFormat="1">
      <c r="A9" s="11">
        <v>7</v>
      </c>
      <c r="B9" s="11" t="s">
        <v>10</v>
      </c>
      <c r="C9" s="11">
        <v>100</v>
      </c>
    </row>
    <row r="10" spans="1:3" s="13" customFormat="1">
      <c r="A10" s="11">
        <v>8</v>
      </c>
      <c r="B10" s="11" t="s">
        <v>11</v>
      </c>
      <c r="C10" s="11">
        <v>11.21</v>
      </c>
    </row>
    <row r="11" spans="1:3" s="13" customFormat="1">
      <c r="A11" s="11">
        <v>9</v>
      </c>
      <c r="B11" s="11" t="s">
        <v>12</v>
      </c>
      <c r="C11" s="11">
        <v>30</v>
      </c>
    </row>
    <row r="12" spans="1:3" s="13" customFormat="1">
      <c r="A12" s="11">
        <v>10</v>
      </c>
      <c r="B12" s="11" t="s">
        <v>13</v>
      </c>
      <c r="C12" s="11">
        <v>31.22</v>
      </c>
    </row>
    <row r="13" spans="1:3" s="13" customFormat="1">
      <c r="A13" s="11">
        <v>11</v>
      </c>
      <c r="B13" s="11" t="s">
        <v>14</v>
      </c>
      <c r="C13" s="11">
        <v>30</v>
      </c>
    </row>
    <row r="14" spans="1:3" s="13" customFormat="1">
      <c r="A14" s="11">
        <v>12</v>
      </c>
      <c r="B14" s="11" t="s">
        <v>15</v>
      </c>
      <c r="C14" s="11">
        <v>30</v>
      </c>
    </row>
    <row r="15" spans="1:3" s="13" customFormat="1">
      <c r="A15" s="11">
        <v>13</v>
      </c>
      <c r="B15" s="11" t="s">
        <v>16</v>
      </c>
      <c r="C15" s="11">
        <v>28.81</v>
      </c>
    </row>
    <row r="16" spans="1:3" s="13" customFormat="1">
      <c r="A16" s="11">
        <v>14</v>
      </c>
      <c r="B16" s="11" t="s">
        <v>17</v>
      </c>
      <c r="C16" s="11">
        <v>32.76</v>
      </c>
    </row>
    <row r="17" spans="1:3" s="13" customFormat="1">
      <c r="A17" s="11">
        <v>15</v>
      </c>
      <c r="B17" s="11" t="s">
        <v>18</v>
      </c>
      <c r="C17" s="11">
        <v>29.91</v>
      </c>
    </row>
    <row r="18" spans="1:3" s="13" customFormat="1">
      <c r="A18" s="11">
        <v>16</v>
      </c>
      <c r="B18" s="11" t="s">
        <v>19</v>
      </c>
      <c r="C18" s="11">
        <v>32.4</v>
      </c>
    </row>
    <row r="19" spans="1:3" s="13" customFormat="1">
      <c r="A19" s="11">
        <v>17</v>
      </c>
      <c r="B19" s="11" t="s">
        <v>20</v>
      </c>
      <c r="C19" s="11">
        <v>30.1</v>
      </c>
    </row>
    <row r="20" spans="1:3" s="13" customFormat="1">
      <c r="A20" s="11">
        <v>18</v>
      </c>
      <c r="B20" s="11" t="s">
        <v>21</v>
      </c>
      <c r="C20" s="11">
        <v>42.38</v>
      </c>
    </row>
    <row r="21" spans="1:3" s="13" customFormat="1">
      <c r="A21" s="11">
        <v>19</v>
      </c>
      <c r="B21" s="11" t="s">
        <v>22</v>
      </c>
      <c r="C21" s="11">
        <v>31.76</v>
      </c>
    </row>
    <row r="22" spans="1:3" s="13" customFormat="1">
      <c r="A22" s="11">
        <v>20</v>
      </c>
      <c r="B22" s="11" t="s">
        <v>23</v>
      </c>
      <c r="C22" s="11">
        <v>30</v>
      </c>
    </row>
    <row r="23" spans="1:3" s="13" customFormat="1">
      <c r="A23" s="11">
        <v>21</v>
      </c>
      <c r="B23" s="11" t="s">
        <v>24</v>
      </c>
      <c r="C23" s="11">
        <v>100</v>
      </c>
    </row>
    <row r="24" spans="1:3" s="13" customFormat="1">
      <c r="A24" s="11">
        <v>22</v>
      </c>
      <c r="B24" s="11" t="s">
        <v>25</v>
      </c>
      <c r="C24" s="11">
        <v>30</v>
      </c>
    </row>
    <row r="25" spans="1:3" s="13" customFormat="1">
      <c r="A25" s="11">
        <v>23</v>
      </c>
      <c r="B25" s="11" t="s">
        <v>26</v>
      </c>
      <c r="C25" s="11">
        <v>8.7799999999999994</v>
      </c>
    </row>
    <row r="26" spans="1:3" ht="27.75" customHeight="1">
      <c r="A26" s="39" t="s">
        <v>30</v>
      </c>
      <c r="B26" s="39"/>
      <c r="C26" s="15">
        <v>36.54</v>
      </c>
    </row>
  </sheetData>
  <mergeCells count="2">
    <mergeCell ref="A1:C1"/>
    <mergeCell ref="A26:B26"/>
  </mergeCells>
  <phoneticPr fontId="2" type="noConversion"/>
  <pageMargins left="0.7" right="0.7" top="0.75" bottom="0.75" header="0.3" footer="0.3"/>
  <pageSetup paperSize="9" scale="76" orientation="landscape" horizont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M28"/>
  <sheetViews>
    <sheetView workbookViewId="0">
      <selection activeCell="G42" sqref="G42"/>
    </sheetView>
  </sheetViews>
  <sheetFormatPr defaultRowHeight="16.5"/>
  <cols>
    <col min="3" max="3" width="9.125" style="1" bestFit="1" customWidth="1"/>
    <col min="4" max="4" width="10.875" customWidth="1"/>
    <col min="5" max="5" width="10.5" bestFit="1" customWidth="1"/>
    <col min="6" max="7" width="13.125" customWidth="1"/>
    <col min="8" max="8" width="19.125" customWidth="1"/>
    <col min="9" max="9" width="18.75" customWidth="1"/>
    <col min="10" max="10" width="15" style="1" customWidth="1"/>
    <col min="11" max="11" width="17" customWidth="1"/>
    <col min="12" max="12" width="24.75" style="1" customWidth="1"/>
    <col min="13" max="13" width="15.875" customWidth="1"/>
    <col min="15" max="15" width="9.5" bestFit="1" customWidth="1"/>
  </cols>
  <sheetData>
    <row r="1" spans="1:13" ht="20.25">
      <c r="A1" s="38" t="s">
        <v>32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>
      <c r="A2" s="2" t="s">
        <v>27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31</v>
      </c>
      <c r="G2" s="2"/>
      <c r="H2" s="2" t="s">
        <v>28</v>
      </c>
      <c r="I2" s="2" t="s">
        <v>29</v>
      </c>
      <c r="J2" s="2" t="s">
        <v>33</v>
      </c>
      <c r="K2" s="2" t="s">
        <v>34</v>
      </c>
      <c r="L2" s="2" t="s">
        <v>35</v>
      </c>
      <c r="M2" s="2" t="s">
        <v>36</v>
      </c>
    </row>
    <row r="3" spans="1:13" hidden="1">
      <c r="A3" s="5">
        <v>1</v>
      </c>
      <c r="B3" s="5" t="s">
        <v>4</v>
      </c>
      <c r="C3" s="5">
        <v>3</v>
      </c>
      <c r="D3" s="4">
        <v>77000</v>
      </c>
      <c r="E3" s="4">
        <v>23100</v>
      </c>
      <c r="F3" s="6">
        <f>E3/D3*100</f>
        <v>30</v>
      </c>
      <c r="G3" s="6">
        <f t="shared" ref="G3:G25" si="0">E3/C3</f>
        <v>7700</v>
      </c>
      <c r="H3" s="4">
        <v>336965000</v>
      </c>
      <c r="I3" s="7">
        <v>112219000</v>
      </c>
      <c r="J3" s="7">
        <f>I3/H3*100</f>
        <v>33.302865282744499</v>
      </c>
      <c r="K3" s="7">
        <f>I3/E3</f>
        <v>4857.9653679653684</v>
      </c>
      <c r="L3" s="22" t="s">
        <v>37</v>
      </c>
      <c r="M3" s="10">
        <f>$K$26-K3</f>
        <v>-1581.3532729078861</v>
      </c>
    </row>
    <row r="4" spans="1:13" s="13" customFormat="1" hidden="1">
      <c r="A4" s="11">
        <v>2</v>
      </c>
      <c r="B4" s="11" t="s">
        <v>5</v>
      </c>
      <c r="C4" s="11">
        <v>4</v>
      </c>
      <c r="D4" s="3">
        <v>18000</v>
      </c>
      <c r="E4" s="3">
        <v>6000</v>
      </c>
      <c r="F4" s="12">
        <f t="shared" ref="F4:F25" si="1">E4/D4*100</f>
        <v>33.333333333333329</v>
      </c>
      <c r="G4" s="12">
        <f t="shared" si="0"/>
        <v>1500</v>
      </c>
      <c r="H4" s="3">
        <v>80400000</v>
      </c>
      <c r="I4" s="3">
        <f>H4*0.33</f>
        <v>26532000</v>
      </c>
      <c r="J4" s="3">
        <f t="shared" ref="J4:J25" si="2">I4/H4*100</f>
        <v>33</v>
      </c>
      <c r="K4" s="3">
        <f t="shared" ref="K4:K25" si="3">I4/E4</f>
        <v>4422</v>
      </c>
      <c r="L4" s="22" t="s">
        <v>38</v>
      </c>
      <c r="M4" s="10">
        <f t="shared" ref="M4:M25" si="4">$K$26-K4</f>
        <v>-1145.3879049425177</v>
      </c>
    </row>
    <row r="5" spans="1:13" s="13" customFormat="1" hidden="1">
      <c r="A5" s="11">
        <v>3</v>
      </c>
      <c r="B5" s="11" t="s">
        <v>6</v>
      </c>
      <c r="C5" s="11">
        <v>6</v>
      </c>
      <c r="D5" s="3">
        <v>47000</v>
      </c>
      <c r="E5" s="3">
        <v>13500</v>
      </c>
      <c r="F5" s="12">
        <f t="shared" si="1"/>
        <v>28.723404255319153</v>
      </c>
      <c r="G5" s="12">
        <f t="shared" si="0"/>
        <v>2250</v>
      </c>
      <c r="H5" s="3">
        <v>68200000</v>
      </c>
      <c r="I5" s="3">
        <v>20460000</v>
      </c>
      <c r="J5" s="3">
        <f t="shared" si="2"/>
        <v>30</v>
      </c>
      <c r="K5" s="3">
        <f t="shared" si="3"/>
        <v>1515.5555555555557</v>
      </c>
      <c r="L5" s="22" t="s">
        <v>37</v>
      </c>
      <c r="M5" s="10">
        <f t="shared" si="4"/>
        <v>1761.0565395019266</v>
      </c>
    </row>
    <row r="6" spans="1:13" s="13" customFormat="1" hidden="1">
      <c r="A6" s="11">
        <v>4</v>
      </c>
      <c r="B6" s="11" t="s">
        <v>7</v>
      </c>
      <c r="C6" s="11">
        <v>5</v>
      </c>
      <c r="D6" s="3">
        <v>39700</v>
      </c>
      <c r="E6" s="3">
        <v>12000</v>
      </c>
      <c r="F6" s="12">
        <f t="shared" si="1"/>
        <v>30.22670025188917</v>
      </c>
      <c r="G6" s="12">
        <f t="shared" si="0"/>
        <v>2400</v>
      </c>
      <c r="H6" s="3">
        <v>30000000</v>
      </c>
      <c r="I6" s="14">
        <v>10000000</v>
      </c>
      <c r="J6" s="3">
        <f t="shared" si="2"/>
        <v>33.333333333333329</v>
      </c>
      <c r="K6" s="3">
        <f t="shared" si="3"/>
        <v>833.33333333333337</v>
      </c>
      <c r="L6" s="22" t="s">
        <v>37</v>
      </c>
      <c r="M6" s="10">
        <f t="shared" si="4"/>
        <v>2443.2787617241488</v>
      </c>
    </row>
    <row r="7" spans="1:13" s="13" customFormat="1" hidden="1">
      <c r="A7" s="11">
        <v>5</v>
      </c>
      <c r="B7" s="11" t="s">
        <v>8</v>
      </c>
      <c r="C7" s="11">
        <v>7</v>
      </c>
      <c r="D7" s="8">
        <v>35300</v>
      </c>
      <c r="E7" s="3">
        <v>10500</v>
      </c>
      <c r="F7" s="12">
        <f t="shared" si="1"/>
        <v>29.745042492917843</v>
      </c>
      <c r="G7" s="12">
        <f t="shared" si="0"/>
        <v>1500</v>
      </c>
      <c r="H7" s="3">
        <v>156900000</v>
      </c>
      <c r="I7" s="3">
        <v>52500000</v>
      </c>
      <c r="J7" s="3">
        <f t="shared" si="2"/>
        <v>33.460803059273424</v>
      </c>
      <c r="K7" s="3">
        <f t="shared" si="3"/>
        <v>5000</v>
      </c>
      <c r="L7" s="22" t="s">
        <v>37</v>
      </c>
      <c r="M7" s="10">
        <f t="shared" si="4"/>
        <v>-1723.3879049425177</v>
      </c>
    </row>
    <row r="8" spans="1:13" s="13" customFormat="1" hidden="1">
      <c r="A8" s="11">
        <v>6</v>
      </c>
      <c r="B8" s="11" t="s">
        <v>9</v>
      </c>
      <c r="C8" s="11">
        <v>9</v>
      </c>
      <c r="D8" s="9">
        <v>55600</v>
      </c>
      <c r="E8" s="3">
        <v>14600</v>
      </c>
      <c r="F8" s="12">
        <f t="shared" si="1"/>
        <v>26.258992805755394</v>
      </c>
      <c r="G8" s="12">
        <f t="shared" si="0"/>
        <v>1622.2222222222222</v>
      </c>
      <c r="H8" s="3">
        <v>109050000</v>
      </c>
      <c r="I8" s="14">
        <v>39050000</v>
      </c>
      <c r="J8" s="3">
        <f t="shared" si="2"/>
        <v>35.809261806510776</v>
      </c>
      <c r="K8" s="3">
        <f t="shared" si="3"/>
        <v>2674.6575342465753</v>
      </c>
      <c r="L8" s="22" t="s">
        <v>37</v>
      </c>
      <c r="M8" s="10">
        <f t="shared" si="4"/>
        <v>601.95456081090697</v>
      </c>
    </row>
    <row r="9" spans="1:13" s="13" customFormat="1" hidden="1">
      <c r="A9" s="11">
        <v>7</v>
      </c>
      <c r="B9" s="11" t="s">
        <v>10</v>
      </c>
      <c r="C9" s="11">
        <v>14</v>
      </c>
      <c r="D9" s="9">
        <v>68500</v>
      </c>
      <c r="E9" s="3">
        <v>68500</v>
      </c>
      <c r="F9" s="12">
        <f t="shared" si="1"/>
        <v>100</v>
      </c>
      <c r="G9" s="12">
        <f t="shared" si="0"/>
        <v>4892.8571428571431</v>
      </c>
      <c r="H9" s="3">
        <v>761000000</v>
      </c>
      <c r="I9" s="3">
        <v>228300000</v>
      </c>
      <c r="J9" s="3">
        <f t="shared" si="2"/>
        <v>30</v>
      </c>
      <c r="K9" s="3">
        <f t="shared" si="3"/>
        <v>3332.8467153284673</v>
      </c>
      <c r="L9" s="22" t="s">
        <v>37</v>
      </c>
      <c r="M9" s="10">
        <f t="shared" si="4"/>
        <v>-56.234620270985033</v>
      </c>
    </row>
    <row r="10" spans="1:13" s="13" customFormat="1" hidden="1">
      <c r="A10" s="11">
        <v>8</v>
      </c>
      <c r="B10" s="11" t="s">
        <v>11</v>
      </c>
      <c r="C10" s="11">
        <v>3</v>
      </c>
      <c r="D10" s="9">
        <v>20500</v>
      </c>
      <c r="E10" s="3">
        <v>2300</v>
      </c>
      <c r="F10" s="12">
        <f t="shared" si="1"/>
        <v>11.219512195121952</v>
      </c>
      <c r="G10" s="12">
        <f t="shared" si="0"/>
        <v>766.66666666666663</v>
      </c>
      <c r="H10" s="3">
        <v>21000000</v>
      </c>
      <c r="I10" s="14">
        <v>7000000</v>
      </c>
      <c r="J10" s="3">
        <f t="shared" si="2"/>
        <v>33.333333333333329</v>
      </c>
      <c r="K10" s="3">
        <f t="shared" si="3"/>
        <v>3043.478260869565</v>
      </c>
      <c r="L10" s="22" t="s">
        <v>38</v>
      </c>
      <c r="M10" s="10">
        <f t="shared" si="4"/>
        <v>233.13383418791727</v>
      </c>
    </row>
    <row r="11" spans="1:13" s="13" customFormat="1" hidden="1">
      <c r="A11" s="11">
        <v>9</v>
      </c>
      <c r="B11" s="11" t="s">
        <v>12</v>
      </c>
      <c r="C11" s="11">
        <v>21</v>
      </c>
      <c r="D11" s="9">
        <v>104000</v>
      </c>
      <c r="E11" s="3">
        <v>31200</v>
      </c>
      <c r="F11" s="12">
        <f t="shared" si="1"/>
        <v>30</v>
      </c>
      <c r="G11" s="12">
        <f t="shared" si="0"/>
        <v>1485.7142857142858</v>
      </c>
      <c r="H11" s="3">
        <v>677100000</v>
      </c>
      <c r="I11" s="14">
        <f>31200*5000</f>
        <v>156000000</v>
      </c>
      <c r="J11" s="3">
        <f t="shared" si="2"/>
        <v>23.039432875498449</v>
      </c>
      <c r="K11" s="3">
        <f t="shared" si="3"/>
        <v>5000</v>
      </c>
      <c r="L11" s="22" t="s">
        <v>37</v>
      </c>
      <c r="M11" s="10">
        <f t="shared" si="4"/>
        <v>-1723.3879049425177</v>
      </c>
    </row>
    <row r="12" spans="1:13" s="13" customFormat="1" hidden="1">
      <c r="A12" s="11">
        <v>10</v>
      </c>
      <c r="B12" s="11" t="s">
        <v>13</v>
      </c>
      <c r="C12" s="11">
        <v>18</v>
      </c>
      <c r="D12" s="9">
        <v>49000</v>
      </c>
      <c r="E12" s="3">
        <v>15300</v>
      </c>
      <c r="F12" s="12">
        <f t="shared" si="1"/>
        <v>31.22448979591837</v>
      </c>
      <c r="G12" s="12">
        <f t="shared" si="0"/>
        <v>850</v>
      </c>
      <c r="H12" s="3">
        <v>267750000</v>
      </c>
      <c r="I12" s="14">
        <v>76500000</v>
      </c>
      <c r="J12" s="3">
        <f t="shared" si="2"/>
        <v>28.571428571428569</v>
      </c>
      <c r="K12" s="3">
        <f t="shared" si="3"/>
        <v>5000</v>
      </c>
      <c r="L12" s="22" t="s">
        <v>39</v>
      </c>
      <c r="M12" s="10">
        <f t="shared" si="4"/>
        <v>-1723.3879049425177</v>
      </c>
    </row>
    <row r="13" spans="1:13" s="13" customFormat="1">
      <c r="A13" s="11">
        <v>11</v>
      </c>
      <c r="B13" s="11" t="s">
        <v>14</v>
      </c>
      <c r="C13" s="11">
        <v>44</v>
      </c>
      <c r="D13" s="9">
        <v>36200</v>
      </c>
      <c r="E13" s="3">
        <v>10860</v>
      </c>
      <c r="F13" s="12">
        <f t="shared" si="1"/>
        <v>30</v>
      </c>
      <c r="G13" s="12">
        <f t="shared" si="0"/>
        <v>246.81818181818181</v>
      </c>
      <c r="H13" s="3">
        <v>38200000</v>
      </c>
      <c r="I13" s="14">
        <v>12733000</v>
      </c>
      <c r="J13" s="3">
        <f t="shared" si="2"/>
        <v>33.332460732984295</v>
      </c>
      <c r="K13" s="3">
        <f t="shared" si="3"/>
        <v>1172.4677716390424</v>
      </c>
      <c r="L13" s="22" t="s">
        <v>38</v>
      </c>
      <c r="M13" s="10">
        <f t="shared" si="4"/>
        <v>2104.1443234184399</v>
      </c>
    </row>
    <row r="14" spans="1:13" s="13" customFormat="1" hidden="1">
      <c r="A14" s="11">
        <v>12</v>
      </c>
      <c r="B14" s="11" t="s">
        <v>15</v>
      </c>
      <c r="C14" s="11">
        <v>7</v>
      </c>
      <c r="D14" s="3">
        <v>25500</v>
      </c>
      <c r="E14" s="3">
        <v>7650</v>
      </c>
      <c r="F14" s="12">
        <f t="shared" si="1"/>
        <v>30</v>
      </c>
      <c r="G14" s="12">
        <f t="shared" si="0"/>
        <v>1092.8571428571429</v>
      </c>
      <c r="H14" s="3">
        <v>56350000</v>
      </c>
      <c r="I14" s="14">
        <v>18000000</v>
      </c>
      <c r="J14" s="3">
        <f t="shared" si="2"/>
        <v>31.943212067435674</v>
      </c>
      <c r="K14" s="3">
        <f t="shared" si="3"/>
        <v>2352.9411764705883</v>
      </c>
      <c r="L14" s="22" t="s">
        <v>37</v>
      </c>
      <c r="M14" s="10">
        <f t="shared" si="4"/>
        <v>923.670918586894</v>
      </c>
    </row>
    <row r="15" spans="1:13" s="13" customFormat="1" hidden="1">
      <c r="A15" s="11">
        <v>13</v>
      </c>
      <c r="B15" s="11" t="s">
        <v>16</v>
      </c>
      <c r="C15" s="11">
        <v>13</v>
      </c>
      <c r="D15" s="3">
        <v>63100</v>
      </c>
      <c r="E15" s="3">
        <v>18184</v>
      </c>
      <c r="F15" s="12">
        <f t="shared" si="1"/>
        <v>28.817749603803488</v>
      </c>
      <c r="G15" s="12">
        <f t="shared" si="0"/>
        <v>1398.7692307692307</v>
      </c>
      <c r="H15" s="3">
        <v>304800000</v>
      </c>
      <c r="I15" s="14">
        <v>101600000</v>
      </c>
      <c r="J15" s="3">
        <f t="shared" si="2"/>
        <v>33.333333333333329</v>
      </c>
      <c r="K15" s="3">
        <f t="shared" si="3"/>
        <v>5587.3295204575452</v>
      </c>
      <c r="L15" s="22" t="s">
        <v>38</v>
      </c>
      <c r="M15" s="10">
        <f t="shared" si="4"/>
        <v>-2310.7174254000629</v>
      </c>
    </row>
    <row r="16" spans="1:13" s="13" customFormat="1" hidden="1">
      <c r="A16" s="11">
        <v>14</v>
      </c>
      <c r="B16" s="11" t="s">
        <v>17</v>
      </c>
      <c r="C16" s="11">
        <v>17</v>
      </c>
      <c r="D16" s="3">
        <v>65000</v>
      </c>
      <c r="E16" s="3">
        <v>21300</v>
      </c>
      <c r="F16" s="12">
        <f t="shared" si="1"/>
        <v>32.769230769230766</v>
      </c>
      <c r="G16" s="12">
        <f t="shared" si="0"/>
        <v>1252.9411764705883</v>
      </c>
      <c r="H16" s="3">
        <v>248800000</v>
      </c>
      <c r="I16" s="14">
        <v>74640000</v>
      </c>
      <c r="J16" s="3">
        <f t="shared" si="2"/>
        <v>30</v>
      </c>
      <c r="K16" s="3">
        <f t="shared" si="3"/>
        <v>3504.2253521126759</v>
      </c>
      <c r="L16" s="22" t="s">
        <v>39</v>
      </c>
      <c r="M16" s="10">
        <f t="shared" si="4"/>
        <v>-227.61325705519357</v>
      </c>
    </row>
    <row r="17" spans="1:13" s="13" customFormat="1">
      <c r="A17" s="11">
        <v>15</v>
      </c>
      <c r="B17" s="11" t="s">
        <v>18</v>
      </c>
      <c r="C17" s="11">
        <v>5</v>
      </c>
      <c r="D17" s="3">
        <v>15900</v>
      </c>
      <c r="E17" s="3">
        <v>4756</v>
      </c>
      <c r="F17" s="12">
        <f t="shared" si="1"/>
        <v>29.911949685534587</v>
      </c>
      <c r="G17" s="12">
        <f t="shared" si="0"/>
        <v>951.2</v>
      </c>
      <c r="H17" s="3">
        <v>37830000</v>
      </c>
      <c r="I17" s="14">
        <v>12620000</v>
      </c>
      <c r="J17" s="3">
        <f t="shared" si="2"/>
        <v>33.359767380385932</v>
      </c>
      <c r="K17" s="3">
        <f t="shared" si="3"/>
        <v>2653.4903280067283</v>
      </c>
      <c r="L17" s="22" t="s">
        <v>39</v>
      </c>
      <c r="M17" s="10">
        <f t="shared" si="4"/>
        <v>623.12176705075399</v>
      </c>
    </row>
    <row r="18" spans="1:13" s="13" customFormat="1" hidden="1">
      <c r="A18" s="11">
        <v>16</v>
      </c>
      <c r="B18" s="11" t="s">
        <v>19</v>
      </c>
      <c r="C18" s="11">
        <v>17</v>
      </c>
      <c r="D18" s="3">
        <v>62000</v>
      </c>
      <c r="E18" s="3">
        <v>20090</v>
      </c>
      <c r="F18" s="12">
        <f t="shared" si="1"/>
        <v>32.403225806451616</v>
      </c>
      <c r="G18" s="12">
        <f t="shared" si="0"/>
        <v>1181.7647058823529</v>
      </c>
      <c r="H18" s="3">
        <v>126840000</v>
      </c>
      <c r="I18" s="14">
        <f>H18*0.33</f>
        <v>41857200</v>
      </c>
      <c r="J18" s="3">
        <f t="shared" si="2"/>
        <v>33</v>
      </c>
      <c r="K18" s="3">
        <f t="shared" si="3"/>
        <v>2083.4843205574912</v>
      </c>
      <c r="L18" s="22" t="s">
        <v>37</v>
      </c>
      <c r="M18" s="10">
        <f t="shared" si="4"/>
        <v>1193.1277744999911</v>
      </c>
    </row>
    <row r="19" spans="1:13" s="13" customFormat="1" hidden="1">
      <c r="A19" s="11">
        <v>17</v>
      </c>
      <c r="B19" s="11" t="s">
        <v>20</v>
      </c>
      <c r="C19" s="11">
        <v>5</v>
      </c>
      <c r="D19" s="3">
        <v>19600</v>
      </c>
      <c r="E19" s="3">
        <v>5900</v>
      </c>
      <c r="F19" s="12">
        <f t="shared" si="1"/>
        <v>30.102040816326532</v>
      </c>
      <c r="G19" s="12">
        <f t="shared" si="0"/>
        <v>1180</v>
      </c>
      <c r="H19" s="3">
        <v>86900000</v>
      </c>
      <c r="I19" s="14">
        <v>26070000</v>
      </c>
      <c r="J19" s="3">
        <f t="shared" si="2"/>
        <v>30</v>
      </c>
      <c r="K19" s="3">
        <f t="shared" si="3"/>
        <v>4418.6440677966102</v>
      </c>
      <c r="L19" s="22" t="s">
        <v>37</v>
      </c>
      <c r="M19" s="10">
        <f t="shared" si="4"/>
        <v>-1142.0319727391279</v>
      </c>
    </row>
    <row r="20" spans="1:13" s="13" customFormat="1">
      <c r="A20" s="11">
        <v>18</v>
      </c>
      <c r="B20" s="11" t="s">
        <v>21</v>
      </c>
      <c r="C20" s="11">
        <v>9</v>
      </c>
      <c r="D20" s="3">
        <v>19700</v>
      </c>
      <c r="E20" s="3">
        <v>8350</v>
      </c>
      <c r="F20" s="12">
        <f>E20/D20*100</f>
        <v>42.385786802030459</v>
      </c>
      <c r="G20" s="12">
        <f t="shared" si="0"/>
        <v>927.77777777777783</v>
      </c>
      <c r="H20" s="3">
        <v>23900000</v>
      </c>
      <c r="I20" s="14">
        <v>7170000</v>
      </c>
      <c r="J20" s="3">
        <f t="shared" si="2"/>
        <v>30</v>
      </c>
      <c r="K20" s="3">
        <f t="shared" si="3"/>
        <v>858.68263473053889</v>
      </c>
      <c r="L20" s="22" t="s">
        <v>37</v>
      </c>
      <c r="M20" s="10">
        <f t="shared" si="4"/>
        <v>2417.9294603269436</v>
      </c>
    </row>
    <row r="21" spans="1:13" s="13" customFormat="1" hidden="1">
      <c r="A21" s="11">
        <v>19</v>
      </c>
      <c r="B21" s="11" t="s">
        <v>22</v>
      </c>
      <c r="C21" s="11">
        <v>24</v>
      </c>
      <c r="D21" s="3">
        <v>40300</v>
      </c>
      <c r="E21" s="3">
        <v>12800</v>
      </c>
      <c r="F21" s="12">
        <f t="shared" si="1"/>
        <v>31.761786600496279</v>
      </c>
      <c r="G21" s="12">
        <f t="shared" si="0"/>
        <v>533.33333333333337</v>
      </c>
      <c r="H21" s="3">
        <v>150000000</v>
      </c>
      <c r="I21" s="14">
        <v>50000000</v>
      </c>
      <c r="J21" s="3">
        <f t="shared" si="2"/>
        <v>33.333333333333329</v>
      </c>
      <c r="K21" s="3">
        <f t="shared" si="3"/>
        <v>3906.25</v>
      </c>
      <c r="L21" s="22" t="s">
        <v>37</v>
      </c>
      <c r="M21" s="10">
        <f t="shared" si="4"/>
        <v>-629.63790494251771</v>
      </c>
    </row>
    <row r="22" spans="1:13" s="13" customFormat="1" hidden="1">
      <c r="A22" s="11">
        <v>20</v>
      </c>
      <c r="B22" s="11" t="s">
        <v>23</v>
      </c>
      <c r="C22" s="11">
        <v>21</v>
      </c>
      <c r="D22" s="3">
        <v>76700</v>
      </c>
      <c r="E22" s="3">
        <v>23010</v>
      </c>
      <c r="F22" s="12">
        <f t="shared" si="1"/>
        <v>30</v>
      </c>
      <c r="G22" s="12">
        <f t="shared" si="0"/>
        <v>1095.7142857142858</v>
      </c>
      <c r="H22" s="3">
        <v>246120000</v>
      </c>
      <c r="I22" s="14">
        <v>78420000</v>
      </c>
      <c r="J22" s="3">
        <f t="shared" si="2"/>
        <v>31.862506094588007</v>
      </c>
      <c r="K22" s="3">
        <f t="shared" si="3"/>
        <v>3408.083441981747</v>
      </c>
      <c r="L22" s="22" t="s">
        <v>38</v>
      </c>
      <c r="M22" s="10">
        <f t="shared" si="4"/>
        <v>-131.47134692426471</v>
      </c>
    </row>
    <row r="23" spans="1:13" s="13" customFormat="1" hidden="1">
      <c r="A23" s="11">
        <v>21</v>
      </c>
      <c r="B23" s="11" t="s">
        <v>24</v>
      </c>
      <c r="C23" s="11">
        <v>17</v>
      </c>
      <c r="D23" s="3">
        <v>23800</v>
      </c>
      <c r="E23" s="3">
        <v>23800</v>
      </c>
      <c r="F23" s="12">
        <f t="shared" si="1"/>
        <v>100</v>
      </c>
      <c r="G23" s="12">
        <f t="shared" si="0"/>
        <v>1400</v>
      </c>
      <c r="H23" s="3">
        <v>149500000</v>
      </c>
      <c r="I23" s="14">
        <v>50000000</v>
      </c>
      <c r="J23" s="3">
        <f t="shared" si="2"/>
        <v>33.444816053511708</v>
      </c>
      <c r="K23" s="3">
        <f t="shared" si="3"/>
        <v>2100.840336134454</v>
      </c>
      <c r="L23" s="22" t="s">
        <v>37</v>
      </c>
      <c r="M23" s="10">
        <f t="shared" si="4"/>
        <v>1175.7717589230283</v>
      </c>
    </row>
    <row r="24" spans="1:13" s="13" customFormat="1">
      <c r="A24" s="11">
        <v>22</v>
      </c>
      <c r="B24" s="11" t="s">
        <v>25</v>
      </c>
      <c r="C24" s="11">
        <v>5</v>
      </c>
      <c r="D24" s="3">
        <v>13500</v>
      </c>
      <c r="E24" s="3">
        <v>4050</v>
      </c>
      <c r="F24" s="12">
        <f t="shared" si="1"/>
        <v>30</v>
      </c>
      <c r="G24" s="12">
        <f t="shared" si="0"/>
        <v>810</v>
      </c>
      <c r="H24" s="3">
        <v>28650000</v>
      </c>
      <c r="I24" s="14">
        <v>9550000</v>
      </c>
      <c r="J24" s="3">
        <f t="shared" si="2"/>
        <v>33.333333333333329</v>
      </c>
      <c r="K24" s="3">
        <f t="shared" si="3"/>
        <v>2358.0246913580245</v>
      </c>
      <c r="L24" s="22" t="s">
        <v>37</v>
      </c>
      <c r="M24" s="10">
        <f t="shared" si="4"/>
        <v>918.58740369945781</v>
      </c>
    </row>
    <row r="25" spans="1:13" s="13" customFormat="1" hidden="1">
      <c r="A25" s="11">
        <v>23</v>
      </c>
      <c r="B25" s="11" t="s">
        <v>26</v>
      </c>
      <c r="C25" s="11">
        <v>2</v>
      </c>
      <c r="D25" s="3">
        <v>4100</v>
      </c>
      <c r="E25" s="3">
        <v>360</v>
      </c>
      <c r="F25" s="12">
        <f t="shared" si="1"/>
        <v>8.7804878048780477</v>
      </c>
      <c r="G25" s="12">
        <f t="shared" si="0"/>
        <v>180</v>
      </c>
      <c r="H25" s="3">
        <v>5570000</v>
      </c>
      <c r="I25" s="14">
        <v>1900000</v>
      </c>
      <c r="J25" s="3">
        <f t="shared" si="2"/>
        <v>34.111310592459603</v>
      </c>
      <c r="K25" s="3">
        <f t="shared" si="3"/>
        <v>5277.7777777777774</v>
      </c>
      <c r="L25" s="22" t="s">
        <v>37</v>
      </c>
      <c r="M25" s="10">
        <f t="shared" si="4"/>
        <v>-2001.1656827202951</v>
      </c>
    </row>
    <row r="26" spans="1:13" ht="27.75" customHeight="1">
      <c r="A26" s="39" t="s">
        <v>30</v>
      </c>
      <c r="B26" s="39"/>
      <c r="C26" s="15">
        <f>SUBTOTAL(9,C3:C25)</f>
        <v>63</v>
      </c>
      <c r="D26" s="16">
        <f>SUBTOTAL(9,D3:D25)</f>
        <v>85300</v>
      </c>
      <c r="E26" s="16">
        <f>SUBTOTAL(9,E3:E25)</f>
        <v>28016</v>
      </c>
      <c r="F26" s="17">
        <f t="shared" ref="F26" si="5">E26/D26*100</f>
        <v>32.844079718640096</v>
      </c>
      <c r="G26" s="17">
        <f>E26/C26</f>
        <v>444.69841269841271</v>
      </c>
      <c r="H26" s="18">
        <f>SUBTOTAL(9,H3:H25)</f>
        <v>128580000</v>
      </c>
      <c r="I26" s="18">
        <f>SUBTOTAL(9,I3:I25)</f>
        <v>42073000</v>
      </c>
      <c r="J26" s="19">
        <f>AVERAGE(J3:J25)</f>
        <v>31.952370921021203</v>
      </c>
      <c r="K26" s="18">
        <f>AVERAGE(K3:K25)</f>
        <v>3276.6120950574823</v>
      </c>
      <c r="L26" s="20"/>
      <c r="M26" s="21"/>
    </row>
    <row r="28" spans="1:13">
      <c r="I28" s="23"/>
    </row>
  </sheetData>
  <autoFilter ref="A2:M25">
    <filterColumn colId="6">
      <customFilters>
        <customFilter operator="lessThan" val="1000"/>
      </customFilters>
    </filterColumn>
    <filterColumn colId="10">
      <customFilters>
        <customFilter operator="lessThan" val="3000"/>
      </customFilters>
    </filterColumn>
  </autoFilter>
  <mergeCells count="2">
    <mergeCell ref="A26:B26"/>
    <mergeCell ref="A1:M1"/>
  </mergeCells>
  <phoneticPr fontId="2" type="noConversion"/>
  <pageMargins left="0.7" right="0.7" top="0.75" bottom="0.75" header="0.3" footer="0.3"/>
  <pageSetup paperSize="9" scale="65" orientation="landscape" horizont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3"/>
  <sheetViews>
    <sheetView tabSelected="1" view="pageBreakPreview" zoomScale="106" zoomScaleNormal="100" zoomScaleSheetLayoutView="106" workbookViewId="0">
      <pane xSplit="3" ySplit="5" topLeftCell="D6" activePane="bottomRight" state="frozen"/>
      <selection pane="topRight" activeCell="D1" sqref="D1"/>
      <selection pane="bottomLeft" activeCell="A4" sqref="A4"/>
      <selection pane="bottomRight" activeCell="A38" sqref="A38"/>
    </sheetView>
  </sheetViews>
  <sheetFormatPr defaultRowHeight="16.5"/>
  <cols>
    <col min="1" max="1" width="4.5" style="1" customWidth="1"/>
    <col min="2" max="3" width="9.875" style="1" customWidth="1"/>
    <col min="4" max="4" width="9" customWidth="1"/>
    <col min="5" max="8" width="8.25" customWidth="1"/>
    <col min="9" max="14" width="8.375" bestFit="1" customWidth="1"/>
    <col min="15" max="15" width="9.375" bestFit="1" customWidth="1"/>
    <col min="16" max="16" width="9.375" customWidth="1"/>
    <col min="17" max="27" width="8.25" customWidth="1"/>
  </cols>
  <sheetData>
    <row r="1" spans="1:27" ht="31.5">
      <c r="A1" s="63" t="s">
        <v>85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</row>
    <row r="2" spans="1:27" ht="19.5" customHeight="1">
      <c r="A2" s="35" t="s">
        <v>100</v>
      </c>
    </row>
    <row r="3" spans="1:27" s="25" customFormat="1" ht="18.75" customHeight="1">
      <c r="A3" s="43" t="s">
        <v>27</v>
      </c>
      <c r="B3" s="43" t="s">
        <v>74</v>
      </c>
      <c r="C3" s="43" t="s">
        <v>73</v>
      </c>
      <c r="D3" s="45" t="s">
        <v>67</v>
      </c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7"/>
      <c r="Q3" s="66" t="s">
        <v>68</v>
      </c>
      <c r="R3" s="66"/>
      <c r="S3" s="66"/>
      <c r="T3" s="66"/>
      <c r="U3" s="66"/>
      <c r="V3" s="66"/>
      <c r="W3" s="66"/>
      <c r="X3" s="66"/>
      <c r="Y3" s="66"/>
      <c r="Z3" s="66"/>
      <c r="AA3" s="66"/>
    </row>
    <row r="4" spans="1:27" s="25" customFormat="1" ht="51.75" customHeight="1">
      <c r="A4" s="65"/>
      <c r="B4" s="65"/>
      <c r="C4" s="65"/>
      <c r="D4" s="51" t="s">
        <v>80</v>
      </c>
      <c r="E4" s="53" t="s">
        <v>62</v>
      </c>
      <c r="F4" s="53"/>
      <c r="G4" s="53" t="s">
        <v>63</v>
      </c>
      <c r="H4" s="53"/>
      <c r="I4" s="40" t="s">
        <v>82</v>
      </c>
      <c r="J4" s="41"/>
      <c r="K4" s="53" t="s">
        <v>83</v>
      </c>
      <c r="L4" s="53"/>
      <c r="M4" s="53"/>
      <c r="N4" s="53"/>
      <c r="O4" s="53"/>
      <c r="P4" s="43" t="s">
        <v>98</v>
      </c>
      <c r="Q4" s="51" t="s">
        <v>81</v>
      </c>
      <c r="R4" s="53" t="s">
        <v>69</v>
      </c>
      <c r="S4" s="53"/>
      <c r="T4" s="52" t="s">
        <v>97</v>
      </c>
      <c r="U4" s="42"/>
      <c r="V4" s="40" t="s">
        <v>79</v>
      </c>
      <c r="W4" s="41"/>
      <c r="X4" s="41"/>
      <c r="Y4" s="41"/>
      <c r="Z4" s="42"/>
      <c r="AA4" s="43" t="s">
        <v>99</v>
      </c>
    </row>
    <row r="5" spans="1:27" s="25" customFormat="1" ht="23.25" customHeight="1">
      <c r="A5" s="44"/>
      <c r="B5" s="44"/>
      <c r="C5" s="44"/>
      <c r="D5" s="44"/>
      <c r="E5" s="36" t="s">
        <v>64</v>
      </c>
      <c r="F5" s="36" t="s">
        <v>65</v>
      </c>
      <c r="G5" s="36" t="s">
        <v>66</v>
      </c>
      <c r="H5" s="36" t="s">
        <v>71</v>
      </c>
      <c r="I5" s="36" t="s">
        <v>66</v>
      </c>
      <c r="J5" s="36" t="s">
        <v>71</v>
      </c>
      <c r="K5" s="36" t="s">
        <v>92</v>
      </c>
      <c r="L5" s="36" t="s">
        <v>93</v>
      </c>
      <c r="M5" s="36" t="s">
        <v>94</v>
      </c>
      <c r="N5" s="36" t="s">
        <v>95</v>
      </c>
      <c r="O5" s="36" t="s">
        <v>96</v>
      </c>
      <c r="P5" s="44"/>
      <c r="Q5" s="44"/>
      <c r="R5" s="36" t="s">
        <v>70</v>
      </c>
      <c r="S5" s="36" t="s">
        <v>71</v>
      </c>
      <c r="T5" s="36" t="s">
        <v>70</v>
      </c>
      <c r="U5" s="36" t="s">
        <v>71</v>
      </c>
      <c r="V5" s="36" t="s">
        <v>92</v>
      </c>
      <c r="W5" s="36" t="s">
        <v>93</v>
      </c>
      <c r="X5" s="36" t="s">
        <v>94</v>
      </c>
      <c r="Y5" s="36" t="s">
        <v>95</v>
      </c>
      <c r="Z5" s="36" t="s">
        <v>96</v>
      </c>
      <c r="AA5" s="44"/>
    </row>
    <row r="6" spans="1:27">
      <c r="A6" s="28">
        <v>1</v>
      </c>
      <c r="B6" s="57" t="s">
        <v>72</v>
      </c>
      <c r="C6" s="28" t="s">
        <v>47</v>
      </c>
      <c r="D6" s="24"/>
      <c r="E6" s="24"/>
      <c r="F6" s="24"/>
      <c r="G6" s="24"/>
      <c r="H6" s="24"/>
      <c r="I6" s="27"/>
      <c r="J6" s="27"/>
      <c r="K6" s="27"/>
      <c r="L6" s="27"/>
      <c r="M6" s="27"/>
      <c r="N6" s="27"/>
      <c r="O6" s="27"/>
      <c r="P6" s="28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</row>
    <row r="7" spans="1:27">
      <c r="A7" s="28">
        <v>2</v>
      </c>
      <c r="B7" s="58"/>
      <c r="C7" s="28" t="s">
        <v>48</v>
      </c>
      <c r="D7" s="24"/>
      <c r="E7" s="24"/>
      <c r="F7" s="24"/>
      <c r="G7" s="24"/>
      <c r="H7" s="24"/>
      <c r="I7" s="27"/>
      <c r="J7" s="27"/>
      <c r="K7" s="27"/>
      <c r="L7" s="27"/>
      <c r="M7" s="27"/>
      <c r="N7" s="27"/>
      <c r="O7" s="27"/>
      <c r="P7" s="28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</row>
    <row r="8" spans="1:27">
      <c r="A8" s="28">
        <v>3</v>
      </c>
      <c r="B8" s="58"/>
      <c r="C8" s="28" t="s">
        <v>49</v>
      </c>
      <c r="D8" s="24"/>
      <c r="E8" s="24"/>
      <c r="F8" s="24"/>
      <c r="G8" s="24"/>
      <c r="H8" s="24"/>
      <c r="I8" s="27"/>
      <c r="J8" s="27"/>
      <c r="K8" s="27"/>
      <c r="L8" s="27"/>
      <c r="M8" s="27"/>
      <c r="N8" s="27"/>
      <c r="O8" s="27"/>
      <c r="P8" s="28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</row>
    <row r="9" spans="1:27">
      <c r="A9" s="28">
        <v>4</v>
      </c>
      <c r="B9" s="58"/>
      <c r="C9" s="28" t="s">
        <v>50</v>
      </c>
      <c r="D9" s="24"/>
      <c r="E9" s="24"/>
      <c r="F9" s="24"/>
      <c r="G9" s="24"/>
      <c r="H9" s="24"/>
      <c r="I9" s="27"/>
      <c r="J9" s="27"/>
      <c r="K9" s="27"/>
      <c r="L9" s="27"/>
      <c r="M9" s="27"/>
      <c r="N9" s="27"/>
      <c r="O9" s="27"/>
      <c r="P9" s="28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spans="1:27">
      <c r="A10" s="28">
        <v>5</v>
      </c>
      <c r="B10" s="58"/>
      <c r="C10" s="28" t="s">
        <v>51</v>
      </c>
      <c r="D10" s="24"/>
      <c r="E10" s="24"/>
      <c r="F10" s="24"/>
      <c r="G10" s="24"/>
      <c r="H10" s="24"/>
      <c r="I10" s="27"/>
      <c r="J10" s="27"/>
      <c r="K10" s="27"/>
      <c r="L10" s="27"/>
      <c r="M10" s="27"/>
      <c r="N10" s="27"/>
      <c r="O10" s="27"/>
      <c r="P10" s="28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spans="1:27">
      <c r="A11" s="28">
        <v>6</v>
      </c>
      <c r="B11" s="59"/>
      <c r="C11" s="28" t="s">
        <v>52</v>
      </c>
      <c r="D11" s="24"/>
      <c r="E11" s="24"/>
      <c r="F11" s="24"/>
      <c r="G11" s="24"/>
      <c r="H11" s="24"/>
      <c r="I11" s="27"/>
      <c r="J11" s="27"/>
      <c r="K11" s="27"/>
      <c r="L11" s="27"/>
      <c r="M11" s="27"/>
      <c r="N11" s="27"/>
      <c r="O11" s="27"/>
      <c r="P11" s="28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</row>
    <row r="12" spans="1:27">
      <c r="A12" s="54" t="s">
        <v>87</v>
      </c>
      <c r="B12" s="55"/>
      <c r="C12" s="56"/>
      <c r="D12" s="31">
        <f>SUM(D6:D11)</f>
        <v>0</v>
      </c>
      <c r="E12" s="31">
        <f t="shared" ref="E12:O12" si="0">SUM(E6:E11)</f>
        <v>0</v>
      </c>
      <c r="F12" s="31">
        <f t="shared" si="0"/>
        <v>0</v>
      </c>
      <c r="G12" s="31">
        <f t="shared" si="0"/>
        <v>0</v>
      </c>
      <c r="H12" s="31">
        <f t="shared" si="0"/>
        <v>0</v>
      </c>
      <c r="I12" s="31">
        <f t="shared" si="0"/>
        <v>0</v>
      </c>
      <c r="J12" s="31">
        <f t="shared" si="0"/>
        <v>0</v>
      </c>
      <c r="K12" s="31">
        <f t="shared" si="0"/>
        <v>0</v>
      </c>
      <c r="L12" s="31">
        <f t="shared" si="0"/>
        <v>0</v>
      </c>
      <c r="M12" s="31">
        <f t="shared" si="0"/>
        <v>0</v>
      </c>
      <c r="N12" s="31">
        <f t="shared" si="0"/>
        <v>0</v>
      </c>
      <c r="O12" s="31">
        <f t="shared" si="0"/>
        <v>0</v>
      </c>
      <c r="P12" s="31"/>
      <c r="Q12" s="31">
        <f t="shared" ref="Q12:Z12" si="1">SUM(Q6:Q11)</f>
        <v>0</v>
      </c>
      <c r="R12" s="31">
        <f t="shared" si="1"/>
        <v>0</v>
      </c>
      <c r="S12" s="31">
        <f t="shared" si="1"/>
        <v>0</v>
      </c>
      <c r="T12" s="31">
        <f t="shared" si="1"/>
        <v>0</v>
      </c>
      <c r="U12" s="31">
        <f t="shared" si="1"/>
        <v>0</v>
      </c>
      <c r="V12" s="31">
        <f t="shared" si="1"/>
        <v>0</v>
      </c>
      <c r="W12" s="31">
        <f t="shared" si="1"/>
        <v>0</v>
      </c>
      <c r="X12" s="31">
        <f t="shared" si="1"/>
        <v>0</v>
      </c>
      <c r="Y12" s="31">
        <f t="shared" si="1"/>
        <v>0</v>
      </c>
      <c r="Z12" s="31">
        <f t="shared" si="1"/>
        <v>0</v>
      </c>
      <c r="AA12" s="31"/>
    </row>
    <row r="13" spans="1:27">
      <c r="A13" s="28">
        <v>7</v>
      </c>
      <c r="B13" s="57" t="s">
        <v>75</v>
      </c>
      <c r="C13" s="28" t="s">
        <v>53</v>
      </c>
      <c r="D13" s="24"/>
      <c r="E13" s="24"/>
      <c r="F13" s="24"/>
      <c r="G13" s="24"/>
      <c r="H13" s="24"/>
      <c r="I13" s="27"/>
      <c r="J13" s="27"/>
      <c r="K13" s="30"/>
      <c r="L13" s="30"/>
      <c r="M13" s="30"/>
      <c r="N13" s="30"/>
      <c r="O13" s="30"/>
      <c r="P13" s="30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</row>
    <row r="14" spans="1:27">
      <c r="A14" s="28">
        <v>8</v>
      </c>
      <c r="B14" s="58"/>
      <c r="C14" s="28" t="s">
        <v>40</v>
      </c>
      <c r="D14" s="24"/>
      <c r="E14" s="24"/>
      <c r="F14" s="24"/>
      <c r="G14" s="24"/>
      <c r="H14" s="24"/>
      <c r="I14" s="27"/>
      <c r="J14" s="27"/>
      <c r="K14" s="30"/>
      <c r="L14" s="30"/>
      <c r="M14" s="30"/>
      <c r="N14" s="30"/>
      <c r="O14" s="30"/>
      <c r="P14" s="30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</row>
    <row r="15" spans="1:27">
      <c r="A15" s="28">
        <v>9</v>
      </c>
      <c r="B15" s="58"/>
      <c r="C15" s="28" t="s">
        <v>54</v>
      </c>
      <c r="D15" s="24"/>
      <c r="E15" s="24"/>
      <c r="F15" s="24"/>
      <c r="G15" s="24"/>
      <c r="H15" s="24"/>
      <c r="I15" s="27"/>
      <c r="J15" s="27"/>
      <c r="K15" s="27"/>
      <c r="L15" s="27"/>
      <c r="M15" s="27"/>
      <c r="N15" s="27"/>
      <c r="O15" s="27"/>
      <c r="P15" s="28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</row>
    <row r="16" spans="1:27">
      <c r="A16" s="28">
        <v>10</v>
      </c>
      <c r="B16" s="59"/>
      <c r="C16" s="28" t="s">
        <v>41</v>
      </c>
      <c r="D16" s="24"/>
      <c r="E16" s="24"/>
      <c r="F16" s="24"/>
      <c r="G16" s="24"/>
      <c r="H16" s="24"/>
      <c r="I16" s="27"/>
      <c r="J16" s="27"/>
      <c r="K16" s="27"/>
      <c r="L16" s="27"/>
      <c r="M16" s="27"/>
      <c r="N16" s="27"/>
      <c r="O16" s="27"/>
      <c r="P16" s="28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</row>
    <row r="17" spans="1:27">
      <c r="A17" s="54" t="s">
        <v>88</v>
      </c>
      <c r="B17" s="55"/>
      <c r="C17" s="56"/>
      <c r="D17" s="31">
        <f>SUM(D13:D16)</f>
        <v>0</v>
      </c>
      <c r="E17" s="31">
        <f t="shared" ref="E17:O17" si="2">SUM(E13:E16)</f>
        <v>0</v>
      </c>
      <c r="F17" s="31">
        <f t="shared" si="2"/>
        <v>0</v>
      </c>
      <c r="G17" s="31">
        <f t="shared" si="2"/>
        <v>0</v>
      </c>
      <c r="H17" s="31">
        <f t="shared" si="2"/>
        <v>0</v>
      </c>
      <c r="I17" s="31">
        <f t="shared" si="2"/>
        <v>0</v>
      </c>
      <c r="J17" s="31">
        <f t="shared" si="2"/>
        <v>0</v>
      </c>
      <c r="K17" s="31">
        <f t="shared" si="2"/>
        <v>0</v>
      </c>
      <c r="L17" s="31">
        <f t="shared" si="2"/>
        <v>0</v>
      </c>
      <c r="M17" s="31">
        <f t="shared" si="2"/>
        <v>0</v>
      </c>
      <c r="N17" s="31">
        <f t="shared" si="2"/>
        <v>0</v>
      </c>
      <c r="O17" s="31">
        <f t="shared" si="2"/>
        <v>0</v>
      </c>
      <c r="P17" s="31"/>
      <c r="Q17" s="31">
        <f t="shared" ref="Q17:Z17" si="3">SUM(Q13:Q16)</f>
        <v>0</v>
      </c>
      <c r="R17" s="31">
        <f t="shared" si="3"/>
        <v>0</v>
      </c>
      <c r="S17" s="31">
        <f t="shared" si="3"/>
        <v>0</v>
      </c>
      <c r="T17" s="31">
        <f t="shared" si="3"/>
        <v>0</v>
      </c>
      <c r="U17" s="31">
        <f t="shared" si="3"/>
        <v>0</v>
      </c>
      <c r="V17" s="31">
        <f t="shared" si="3"/>
        <v>0</v>
      </c>
      <c r="W17" s="31">
        <f t="shared" si="3"/>
        <v>0</v>
      </c>
      <c r="X17" s="31">
        <f t="shared" si="3"/>
        <v>0</v>
      </c>
      <c r="Y17" s="31">
        <f t="shared" si="3"/>
        <v>0</v>
      </c>
      <c r="Z17" s="31">
        <f t="shared" si="3"/>
        <v>0</v>
      </c>
      <c r="AA17" s="31"/>
    </row>
    <row r="18" spans="1:27">
      <c r="A18" s="28">
        <v>11</v>
      </c>
      <c r="B18" s="57" t="s">
        <v>76</v>
      </c>
      <c r="C18" s="28" t="s">
        <v>55</v>
      </c>
      <c r="D18" s="24"/>
      <c r="E18" s="24"/>
      <c r="F18" s="24"/>
      <c r="G18" s="24"/>
      <c r="H18" s="24"/>
      <c r="I18" s="27"/>
      <c r="J18" s="27"/>
      <c r="K18" s="27"/>
      <c r="L18" s="27"/>
      <c r="M18" s="27"/>
      <c r="N18" s="27"/>
      <c r="O18" s="27"/>
      <c r="P18" s="28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</row>
    <row r="19" spans="1:27">
      <c r="A19" s="28">
        <v>12</v>
      </c>
      <c r="B19" s="58"/>
      <c r="C19" s="28" t="s">
        <v>42</v>
      </c>
      <c r="D19" s="24"/>
      <c r="E19" s="24"/>
      <c r="F19" s="24"/>
      <c r="G19" s="24"/>
      <c r="H19" s="24"/>
      <c r="I19" s="27"/>
      <c r="J19" s="27"/>
      <c r="K19" s="27"/>
      <c r="L19" s="27"/>
      <c r="M19" s="27"/>
      <c r="N19" s="27"/>
      <c r="O19" s="27"/>
      <c r="P19" s="28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</row>
    <row r="20" spans="1:27">
      <c r="A20" s="28">
        <v>13</v>
      </c>
      <c r="B20" s="59"/>
      <c r="C20" s="28" t="s">
        <v>56</v>
      </c>
      <c r="D20" s="24"/>
      <c r="E20" s="24"/>
      <c r="F20" s="24"/>
      <c r="G20" s="24"/>
      <c r="H20" s="24"/>
      <c r="I20" s="27"/>
      <c r="J20" s="27"/>
      <c r="K20" s="27"/>
      <c r="L20" s="27"/>
      <c r="M20" s="27"/>
      <c r="N20" s="27"/>
      <c r="O20" s="27"/>
      <c r="P20" s="28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</row>
    <row r="21" spans="1:27">
      <c r="A21" s="54" t="s">
        <v>89</v>
      </c>
      <c r="B21" s="55"/>
      <c r="C21" s="56"/>
      <c r="D21" s="31">
        <f>SUM(D18:D20)</f>
        <v>0</v>
      </c>
      <c r="E21" s="31">
        <f t="shared" ref="E21:Z21" si="4">SUM(E18:E20)</f>
        <v>0</v>
      </c>
      <c r="F21" s="31">
        <f t="shared" si="4"/>
        <v>0</v>
      </c>
      <c r="G21" s="31">
        <f t="shared" si="4"/>
        <v>0</v>
      </c>
      <c r="H21" s="31">
        <f t="shared" si="4"/>
        <v>0</v>
      </c>
      <c r="I21" s="31">
        <f t="shared" si="4"/>
        <v>0</v>
      </c>
      <c r="J21" s="31">
        <f t="shared" si="4"/>
        <v>0</v>
      </c>
      <c r="K21" s="31">
        <f t="shared" si="4"/>
        <v>0</v>
      </c>
      <c r="L21" s="31">
        <f t="shared" si="4"/>
        <v>0</v>
      </c>
      <c r="M21" s="31">
        <f t="shared" si="4"/>
        <v>0</v>
      </c>
      <c r="N21" s="31">
        <f t="shared" si="4"/>
        <v>0</v>
      </c>
      <c r="O21" s="31">
        <f t="shared" si="4"/>
        <v>0</v>
      </c>
      <c r="P21" s="31"/>
      <c r="Q21" s="31">
        <f t="shared" si="4"/>
        <v>0</v>
      </c>
      <c r="R21" s="31">
        <f t="shared" si="4"/>
        <v>0</v>
      </c>
      <c r="S21" s="31">
        <f t="shared" si="4"/>
        <v>0</v>
      </c>
      <c r="T21" s="31">
        <f t="shared" si="4"/>
        <v>0</v>
      </c>
      <c r="U21" s="31">
        <f t="shared" si="4"/>
        <v>0</v>
      </c>
      <c r="V21" s="31">
        <f t="shared" si="4"/>
        <v>0</v>
      </c>
      <c r="W21" s="31">
        <f t="shared" si="4"/>
        <v>0</v>
      </c>
      <c r="X21" s="31">
        <f t="shared" si="4"/>
        <v>0</v>
      </c>
      <c r="Y21" s="31">
        <f t="shared" si="4"/>
        <v>0</v>
      </c>
      <c r="Z21" s="31">
        <f t="shared" si="4"/>
        <v>0</v>
      </c>
      <c r="AA21" s="31"/>
    </row>
    <row r="22" spans="1:27">
      <c r="A22" s="28">
        <v>14</v>
      </c>
      <c r="B22" s="57" t="s">
        <v>77</v>
      </c>
      <c r="C22" s="28" t="s">
        <v>43</v>
      </c>
      <c r="D22" s="24"/>
      <c r="E22" s="24"/>
      <c r="F22" s="24"/>
      <c r="G22" s="24"/>
      <c r="H22" s="24"/>
      <c r="I22" s="27"/>
      <c r="J22" s="27"/>
      <c r="K22" s="27"/>
      <c r="L22" s="27"/>
      <c r="M22" s="27"/>
      <c r="N22" s="27"/>
      <c r="O22" s="27"/>
      <c r="P22" s="28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</row>
    <row r="23" spans="1:27">
      <c r="A23" s="28">
        <v>15</v>
      </c>
      <c r="B23" s="58"/>
      <c r="C23" s="28" t="s">
        <v>57</v>
      </c>
      <c r="D23" s="24"/>
      <c r="E23" s="24"/>
      <c r="F23" s="24"/>
      <c r="G23" s="24"/>
      <c r="H23" s="24"/>
      <c r="I23" s="27"/>
      <c r="J23" s="27"/>
      <c r="K23" s="27"/>
      <c r="L23" s="27"/>
      <c r="M23" s="27"/>
      <c r="N23" s="27"/>
      <c r="O23" s="27"/>
      <c r="P23" s="28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</row>
    <row r="24" spans="1:27">
      <c r="A24" s="28">
        <v>16</v>
      </c>
      <c r="B24" s="58"/>
      <c r="C24" s="28" t="s">
        <v>58</v>
      </c>
      <c r="D24" s="24"/>
      <c r="E24" s="24"/>
      <c r="F24" s="24"/>
      <c r="G24" s="24"/>
      <c r="H24" s="24"/>
      <c r="I24" s="27"/>
      <c r="J24" s="27"/>
      <c r="K24" s="27"/>
      <c r="L24" s="27"/>
      <c r="M24" s="27"/>
      <c r="N24" s="27"/>
      <c r="O24" s="27"/>
      <c r="P24" s="28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</row>
    <row r="25" spans="1:27">
      <c r="A25" s="28">
        <v>17</v>
      </c>
      <c r="B25" s="58"/>
      <c r="C25" s="28" t="s">
        <v>59</v>
      </c>
      <c r="D25" s="24"/>
      <c r="E25" s="24"/>
      <c r="F25" s="24"/>
      <c r="G25" s="24"/>
      <c r="H25" s="24"/>
      <c r="I25" s="27"/>
      <c r="J25" s="27"/>
      <c r="K25" s="27"/>
      <c r="L25" s="27"/>
      <c r="M25" s="27"/>
      <c r="N25" s="27"/>
      <c r="O25" s="27"/>
      <c r="P25" s="28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</row>
    <row r="26" spans="1:27">
      <c r="A26" s="28">
        <v>18</v>
      </c>
      <c r="B26" s="59"/>
      <c r="C26" s="28" t="s">
        <v>84</v>
      </c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</row>
    <row r="27" spans="1:27">
      <c r="A27" s="54" t="s">
        <v>90</v>
      </c>
      <c r="B27" s="55"/>
      <c r="C27" s="56"/>
      <c r="D27" s="31">
        <f>SUM(D22:D26)</f>
        <v>0</v>
      </c>
      <c r="E27" s="31">
        <f>SUM(E22:E26)</f>
        <v>0</v>
      </c>
      <c r="F27" s="31">
        <f>SUM(F22:F26)</f>
        <v>0</v>
      </c>
      <c r="G27" s="31">
        <f t="shared" ref="G27:O27" si="5">SUM(G22:G26)</f>
        <v>0</v>
      </c>
      <c r="H27" s="31">
        <f t="shared" si="5"/>
        <v>0</v>
      </c>
      <c r="I27" s="31">
        <f t="shared" si="5"/>
        <v>0</v>
      </c>
      <c r="J27" s="31">
        <f t="shared" si="5"/>
        <v>0</v>
      </c>
      <c r="K27" s="31">
        <f t="shared" si="5"/>
        <v>0</v>
      </c>
      <c r="L27" s="31">
        <f t="shared" si="5"/>
        <v>0</v>
      </c>
      <c r="M27" s="31">
        <f t="shared" si="5"/>
        <v>0</v>
      </c>
      <c r="N27" s="31">
        <f t="shared" si="5"/>
        <v>0</v>
      </c>
      <c r="O27" s="31">
        <f t="shared" si="5"/>
        <v>0</v>
      </c>
      <c r="P27" s="31"/>
      <c r="Q27" s="31">
        <f t="shared" ref="Q27:Z27" si="6">SUM(Q22:Q26)</f>
        <v>0</v>
      </c>
      <c r="R27" s="31">
        <f t="shared" si="6"/>
        <v>0</v>
      </c>
      <c r="S27" s="31">
        <f t="shared" si="6"/>
        <v>0</v>
      </c>
      <c r="T27" s="31">
        <f t="shared" si="6"/>
        <v>0</v>
      </c>
      <c r="U27" s="31">
        <f t="shared" si="6"/>
        <v>0</v>
      </c>
      <c r="V27" s="31">
        <f t="shared" si="6"/>
        <v>0</v>
      </c>
      <c r="W27" s="31">
        <f t="shared" si="6"/>
        <v>0</v>
      </c>
      <c r="X27" s="31">
        <f t="shared" si="6"/>
        <v>0</v>
      </c>
      <c r="Y27" s="31">
        <f t="shared" si="6"/>
        <v>0</v>
      </c>
      <c r="Z27" s="31">
        <f t="shared" si="6"/>
        <v>0</v>
      </c>
      <c r="AA27" s="31"/>
    </row>
    <row r="28" spans="1:27">
      <c r="A28" s="28">
        <v>19</v>
      </c>
      <c r="B28" s="57" t="s">
        <v>78</v>
      </c>
      <c r="C28" s="28" t="s">
        <v>44</v>
      </c>
      <c r="D28" s="24"/>
      <c r="E28" s="24"/>
      <c r="F28" s="24"/>
      <c r="G28" s="24"/>
      <c r="H28" s="24"/>
      <c r="I28" s="27"/>
      <c r="J28" s="27"/>
      <c r="K28" s="27"/>
      <c r="L28" s="27"/>
      <c r="M28" s="27"/>
      <c r="N28" s="27"/>
      <c r="O28" s="27"/>
      <c r="P28" s="28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</row>
    <row r="29" spans="1:27">
      <c r="A29" s="28">
        <v>20</v>
      </c>
      <c r="B29" s="58"/>
      <c r="C29" s="28" t="s">
        <v>45</v>
      </c>
      <c r="D29" s="24"/>
      <c r="E29" s="24"/>
      <c r="F29" s="24"/>
      <c r="G29" s="24"/>
      <c r="H29" s="24"/>
      <c r="I29" s="27"/>
      <c r="J29" s="27"/>
      <c r="K29" s="27"/>
      <c r="L29" s="27"/>
      <c r="M29" s="27"/>
      <c r="N29" s="27"/>
      <c r="O29" s="27"/>
      <c r="P29" s="28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</row>
    <row r="30" spans="1:27">
      <c r="A30" s="28">
        <v>21</v>
      </c>
      <c r="B30" s="58"/>
      <c r="C30" s="28" t="s">
        <v>60</v>
      </c>
      <c r="D30" s="24"/>
      <c r="E30" s="24"/>
      <c r="F30" s="24"/>
      <c r="G30" s="24"/>
      <c r="H30" s="24"/>
      <c r="I30" s="27"/>
      <c r="J30" s="27"/>
      <c r="K30" s="27"/>
      <c r="L30" s="27"/>
      <c r="M30" s="27"/>
      <c r="N30" s="27"/>
      <c r="O30" s="27"/>
      <c r="P30" s="28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</row>
    <row r="31" spans="1:27">
      <c r="A31" s="28">
        <v>22</v>
      </c>
      <c r="B31" s="58"/>
      <c r="C31" s="28" t="s">
        <v>46</v>
      </c>
      <c r="D31" s="24"/>
      <c r="E31" s="24"/>
      <c r="F31" s="24"/>
      <c r="G31" s="24"/>
      <c r="H31" s="24"/>
      <c r="I31" s="27"/>
      <c r="J31" s="27"/>
      <c r="K31" s="27"/>
      <c r="L31" s="27"/>
      <c r="M31" s="27"/>
      <c r="N31" s="27"/>
      <c r="O31" s="27"/>
      <c r="P31" s="28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</row>
    <row r="32" spans="1:27">
      <c r="A32" s="28">
        <v>23</v>
      </c>
      <c r="B32" s="59"/>
      <c r="C32" s="28" t="s">
        <v>61</v>
      </c>
      <c r="D32" s="24"/>
      <c r="E32" s="24"/>
      <c r="F32" s="24"/>
      <c r="G32" s="24"/>
      <c r="H32" s="24"/>
      <c r="I32" s="27"/>
      <c r="J32" s="27"/>
      <c r="K32" s="27"/>
      <c r="L32" s="27"/>
      <c r="M32" s="27"/>
      <c r="N32" s="27"/>
      <c r="O32" s="27"/>
      <c r="P32" s="28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</row>
    <row r="33" spans="1:27">
      <c r="A33" s="54" t="s">
        <v>91</v>
      </c>
      <c r="B33" s="55"/>
      <c r="C33" s="56"/>
      <c r="D33" s="31">
        <f>SUM(D28:D32)</f>
        <v>0</v>
      </c>
      <c r="E33" s="31">
        <f t="shared" ref="E33:Z33" si="7">SUM(E28:E32)</f>
        <v>0</v>
      </c>
      <c r="F33" s="31">
        <f t="shared" si="7"/>
        <v>0</v>
      </c>
      <c r="G33" s="31">
        <f t="shared" si="7"/>
        <v>0</v>
      </c>
      <c r="H33" s="31">
        <f t="shared" si="7"/>
        <v>0</v>
      </c>
      <c r="I33" s="31">
        <f t="shared" si="7"/>
        <v>0</v>
      </c>
      <c r="J33" s="31">
        <f t="shared" si="7"/>
        <v>0</v>
      </c>
      <c r="K33" s="31">
        <f t="shared" si="7"/>
        <v>0</v>
      </c>
      <c r="L33" s="31">
        <f t="shared" si="7"/>
        <v>0</v>
      </c>
      <c r="M33" s="31">
        <f t="shared" si="7"/>
        <v>0</v>
      </c>
      <c r="N33" s="31">
        <f t="shared" si="7"/>
        <v>0</v>
      </c>
      <c r="O33" s="31">
        <f t="shared" si="7"/>
        <v>0</v>
      </c>
      <c r="P33" s="31"/>
      <c r="Q33" s="31">
        <f t="shared" si="7"/>
        <v>0</v>
      </c>
      <c r="R33" s="31">
        <f t="shared" si="7"/>
        <v>0</v>
      </c>
      <c r="S33" s="31">
        <f t="shared" si="7"/>
        <v>0</v>
      </c>
      <c r="T33" s="31">
        <f t="shared" si="7"/>
        <v>0</v>
      </c>
      <c r="U33" s="31">
        <f t="shared" si="7"/>
        <v>0</v>
      </c>
      <c r="V33" s="31">
        <f t="shared" si="7"/>
        <v>0</v>
      </c>
      <c r="W33" s="31">
        <f t="shared" si="7"/>
        <v>0</v>
      </c>
      <c r="X33" s="31">
        <f t="shared" si="7"/>
        <v>0</v>
      </c>
      <c r="Y33" s="31">
        <f t="shared" si="7"/>
        <v>0</v>
      </c>
      <c r="Z33" s="31">
        <f t="shared" si="7"/>
        <v>0</v>
      </c>
      <c r="AA33" s="31"/>
    </row>
    <row r="34" spans="1:27">
      <c r="A34" s="60" t="s">
        <v>86</v>
      </c>
      <c r="B34" s="60"/>
      <c r="C34" s="60"/>
      <c r="D34" s="21">
        <f>SUM(D33,D27,D21,D17,D12)</f>
        <v>0</v>
      </c>
      <c r="E34" s="21">
        <f t="shared" ref="E34:Z34" si="8">SUM(E33,E27,E21,E17,E12)</f>
        <v>0</v>
      </c>
      <c r="F34" s="21">
        <f t="shared" si="8"/>
        <v>0</v>
      </c>
      <c r="G34" s="21">
        <f t="shared" si="8"/>
        <v>0</v>
      </c>
      <c r="H34" s="21">
        <f t="shared" si="8"/>
        <v>0</v>
      </c>
      <c r="I34" s="21">
        <f t="shared" si="8"/>
        <v>0</v>
      </c>
      <c r="J34" s="21">
        <f t="shared" si="8"/>
        <v>0</v>
      </c>
      <c r="K34" s="21">
        <f t="shared" si="8"/>
        <v>0</v>
      </c>
      <c r="L34" s="21">
        <f t="shared" si="8"/>
        <v>0</v>
      </c>
      <c r="M34" s="21">
        <f t="shared" si="8"/>
        <v>0</v>
      </c>
      <c r="N34" s="21">
        <f t="shared" si="8"/>
        <v>0</v>
      </c>
      <c r="O34" s="21">
        <f t="shared" si="8"/>
        <v>0</v>
      </c>
      <c r="P34" s="21"/>
      <c r="Q34" s="21">
        <f t="shared" si="8"/>
        <v>0</v>
      </c>
      <c r="R34" s="21">
        <f t="shared" si="8"/>
        <v>0</v>
      </c>
      <c r="S34" s="21">
        <f t="shared" si="8"/>
        <v>0</v>
      </c>
      <c r="T34" s="21">
        <f t="shared" si="8"/>
        <v>0</v>
      </c>
      <c r="U34" s="21">
        <f t="shared" si="8"/>
        <v>0</v>
      </c>
      <c r="V34" s="21">
        <f t="shared" si="8"/>
        <v>0</v>
      </c>
      <c r="W34" s="21">
        <f t="shared" si="8"/>
        <v>0</v>
      </c>
      <c r="X34" s="21">
        <f t="shared" si="8"/>
        <v>0</v>
      </c>
      <c r="Y34" s="21">
        <f t="shared" si="8"/>
        <v>0</v>
      </c>
      <c r="Z34" s="21">
        <f t="shared" si="8"/>
        <v>0</v>
      </c>
      <c r="AA34" s="21"/>
    </row>
    <row r="35" spans="1:27">
      <c r="A35" s="60"/>
      <c r="B35" s="60"/>
      <c r="C35" s="60"/>
      <c r="D35" s="29">
        <f>SUM(D34:D34)</f>
        <v>0</v>
      </c>
      <c r="E35" s="60">
        <f t="shared" ref="E35" si="9">SUM(E34:F34)</f>
        <v>0</v>
      </c>
      <c r="F35" s="60"/>
      <c r="G35" s="60">
        <f t="shared" ref="G35:I35" si="10">SUM(G34:H34)</f>
        <v>0</v>
      </c>
      <c r="H35" s="60"/>
      <c r="I35" s="60">
        <f t="shared" si="10"/>
        <v>0</v>
      </c>
      <c r="J35" s="60"/>
      <c r="K35" s="48">
        <f>SUM(K34:O34)</f>
        <v>0</v>
      </c>
      <c r="L35" s="49"/>
      <c r="M35" s="49"/>
      <c r="N35" s="49"/>
      <c r="O35" s="50"/>
      <c r="P35" s="34"/>
      <c r="Q35" s="29">
        <f>SUM(Q34:Q34)</f>
        <v>0</v>
      </c>
      <c r="R35" s="60">
        <f t="shared" ref="R35" si="11">SUM(R34:S34)</f>
        <v>0</v>
      </c>
      <c r="S35" s="60"/>
      <c r="T35" s="60">
        <f t="shared" ref="T35" si="12">SUM(T34:U34)</f>
        <v>0</v>
      </c>
      <c r="U35" s="60"/>
      <c r="V35" s="48">
        <f>SUM(V34:Z34)</f>
        <v>0</v>
      </c>
      <c r="W35" s="49"/>
      <c r="X35" s="49"/>
      <c r="Y35" s="49"/>
      <c r="Z35" s="50"/>
      <c r="AA35" s="37"/>
    </row>
    <row r="37" spans="1:27" ht="239.25" customHeight="1">
      <c r="A37" s="61" t="s">
        <v>101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</row>
    <row r="38" spans="1:27" ht="17.25">
      <c r="A38" s="32"/>
      <c r="B38" s="32"/>
      <c r="C38" s="32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</row>
    <row r="39" spans="1:27" ht="17.25">
      <c r="A39" s="32"/>
      <c r="B39" s="32"/>
      <c r="C39" s="32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</row>
    <row r="40" spans="1:27" ht="17.25">
      <c r="A40" s="32"/>
      <c r="B40" s="32"/>
      <c r="C40" s="32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</row>
    <row r="41" spans="1:27" ht="17.25">
      <c r="A41" s="32"/>
      <c r="B41" s="32"/>
      <c r="C41" s="32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</row>
    <row r="42" spans="1:27" ht="17.25">
      <c r="A42" s="32"/>
      <c r="B42" s="32"/>
      <c r="C42" s="32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</row>
    <row r="43" spans="1:27" ht="17.25">
      <c r="A43" s="32"/>
      <c r="B43" s="32"/>
      <c r="C43" s="32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</row>
  </sheetData>
  <mergeCells count="36">
    <mergeCell ref="A37:AA37"/>
    <mergeCell ref="A1:AA1"/>
    <mergeCell ref="B6:B11"/>
    <mergeCell ref="B13:B16"/>
    <mergeCell ref="B18:B20"/>
    <mergeCell ref="B22:B26"/>
    <mergeCell ref="A17:C17"/>
    <mergeCell ref="A21:C21"/>
    <mergeCell ref="A3:A5"/>
    <mergeCell ref="B3:B5"/>
    <mergeCell ref="C3:C5"/>
    <mergeCell ref="Q3:AA3"/>
    <mergeCell ref="R4:S4"/>
    <mergeCell ref="A27:C27"/>
    <mergeCell ref="A33:C33"/>
    <mergeCell ref="A12:C12"/>
    <mergeCell ref="B28:B32"/>
    <mergeCell ref="A34:C35"/>
    <mergeCell ref="R35:S35"/>
    <mergeCell ref="T35:U35"/>
    <mergeCell ref="E35:F35"/>
    <mergeCell ref="G35:H35"/>
    <mergeCell ref="I35:J35"/>
    <mergeCell ref="V4:Z4"/>
    <mergeCell ref="AA4:AA5"/>
    <mergeCell ref="D3:P3"/>
    <mergeCell ref="K35:O35"/>
    <mergeCell ref="V35:Z35"/>
    <mergeCell ref="D4:D5"/>
    <mergeCell ref="Q4:Q5"/>
    <mergeCell ref="T4:U4"/>
    <mergeCell ref="E4:F4"/>
    <mergeCell ref="G4:H4"/>
    <mergeCell ref="I4:J4"/>
    <mergeCell ref="K4:O4"/>
    <mergeCell ref="P4:P5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56" orientation="landscape" r:id="rId1"/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 (3)</vt:lpstr>
      <vt:lpstr>Sheet1 (2)</vt:lpstr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Windows 사용자</cp:lastModifiedBy>
  <cp:lastPrinted>2018-03-16T02:35:09Z</cp:lastPrinted>
  <dcterms:created xsi:type="dcterms:W3CDTF">2017-06-05T08:35:53Z</dcterms:created>
  <dcterms:modified xsi:type="dcterms:W3CDTF">2018-03-27T09:14:16Z</dcterms:modified>
</cp:coreProperties>
</file>